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tabRatio="756" activeTab="0"/>
  </bookViews>
  <sheets>
    <sheet name="Главно мени" sheetId="1" r:id="rId1"/>
    <sheet name="Megjurez." sheetId="2" r:id="rId2"/>
    <sheet name="Tipski jazinja" sheetId="3" r:id="rId3"/>
    <sheet name="Izolatori" sheetId="4" r:id="rId4"/>
    <sheet name="Stolbovi" sheetId="5" r:id="rId5"/>
    <sheet name="S 110" sheetId="6" r:id="rId6"/>
    <sheet name="S1 110" sheetId="7" r:id="rId7"/>
    <sheet name="S2 110" sheetId="8" r:id="rId8"/>
    <sheet name="S3 110" sheetId="9" r:id="rId9"/>
    <sheet name="Zadaci" sheetId="10" r:id="rId10"/>
    <sheet name="Listi" sheetId="11" r:id="rId11"/>
  </sheets>
  <definedNames>
    <definedName name="Izolatori">'Listi'!$F$2:$F$12</definedName>
    <definedName name="ki">'Listi'!$C$2:$C$4</definedName>
    <definedName name="kn">'Listi'!$B$2:$B$5</definedName>
    <definedName name="PROVOD" localSheetId="2">'Tipski jazinja'!$A$1:$G$32</definedName>
    <definedName name="Provodnici">'Tipski jazinja'!$B$2:$B$15</definedName>
    <definedName name="PV">'Listi'!$D$2:$D$7</definedName>
    <definedName name="Stolb_tip">'Главно мени'!$B$1</definedName>
    <definedName name="Stolbovi">'Listi'!$E$2:$E$14</definedName>
    <definedName name="TRASI05" localSheetId="1">'Megjurez.'!$L$1:$BI$42</definedName>
    <definedName name="Un">'Listi'!$A$2:$A$7</definedName>
    <definedName name="ZJ">'Tipski jazinja'!$B$20:$B$32</definedName>
  </definedNames>
  <calcPr fullCalcOnLoad="1"/>
</workbook>
</file>

<file path=xl/comments1.xml><?xml version="1.0" encoding="utf-8"?>
<comments xmlns="http://schemas.openxmlformats.org/spreadsheetml/2006/main">
  <authors>
    <author>Risto Ackovski</author>
    <author>Risto</author>
  </authors>
  <commentList>
    <comment ref="D2" authorId="0">
      <text>
        <r>
          <rPr>
            <b/>
            <sz val="8"/>
            <rFont val="Tahoma"/>
            <family val="2"/>
          </rPr>
          <t>Nominalen napon na nadzemniot vod (kV)</t>
        </r>
      </text>
    </comment>
    <comment ref="D3" authorId="0">
      <text>
        <r>
          <rPr>
            <b/>
            <sz val="9"/>
            <rFont val="Tahoma"/>
            <family val="2"/>
          </rPr>
          <t>Реден број на предвидениот спроводник во списокот од работниот лист „Tipski jazinja“.</t>
        </r>
      </text>
    </comment>
    <comment ref="D4" authorId="0">
      <text>
        <r>
          <rPr>
            <b/>
            <sz val="9"/>
            <rFont val="Tahoma"/>
            <family val="2"/>
          </rPr>
          <t>Реден број на предвидениот тип заштитно јаже во списокот од работниот лист „Tipski jazinja“.</t>
        </r>
      </text>
    </comment>
    <comment ref="D5" authorId="0">
      <text>
        <r>
          <rPr>
            <b/>
            <sz val="8"/>
            <rFont val="Tahoma"/>
            <family val="0"/>
          </rPr>
          <t>Max. rabotno napreganje na sprovodnicite (daN/mm2)</t>
        </r>
      </text>
    </comment>
    <comment ref="D6" authorId="0">
      <text>
        <r>
          <rPr>
            <b/>
            <sz val="8"/>
            <rFont val="Tahoma"/>
            <family val="2"/>
          </rPr>
          <t>Max. rabotno napreganje na z. jaze (daN/mm2)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Faktor na normalen zimski dodaten tovar (NZDT</t>
        </r>
        <r>
          <rPr>
            <sz val="8"/>
            <rFont val="Tahoma"/>
            <family val="0"/>
          </rPr>
          <t xml:space="preserve">)
</t>
        </r>
      </text>
    </comment>
    <comment ref="D9" authorId="0">
      <text>
        <r>
          <rPr>
            <b/>
            <sz val="8"/>
            <rFont val="Tahoma"/>
            <family val="2"/>
          </rPr>
          <t>Pritisok na vetrot (daN/m2)</t>
        </r>
      </text>
    </comment>
    <comment ref="D10" authorId="0">
      <text>
        <r>
          <rPr>
            <b/>
            <sz val="10"/>
            <rFont val="Tahoma"/>
            <family val="2"/>
          </rPr>
          <t>Propisi: novi/stari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Proves na sprov. na 40 oC (m)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Proves na z. jaze na 40 oC (m)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11"/>
            <rFont val="Arial Narrow"/>
            <family val="2"/>
          </rPr>
          <t>Пресметана вредност на електричниот распон Ael (m)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1"/>
            <rFont val="Arial Narrow"/>
            <family val="2"/>
          </rPr>
          <t>Критична релација помеѓу јажињата на главата од столбот</t>
        </r>
      </text>
    </comment>
    <comment ref="B2" authorId="0">
      <text>
        <r>
          <rPr>
            <b/>
            <sz val="10"/>
            <rFont val="Tahoma"/>
            <family val="2"/>
          </rPr>
          <t>Oвде се внесува точниот назив (име) на употребениот изолатор</t>
        </r>
      </text>
    </comment>
    <comment ref="A9" authorId="0">
      <text>
        <r>
          <rPr>
            <b/>
            <sz val="10"/>
            <rFont val="Tahoma"/>
            <family val="2"/>
          </rPr>
          <t>Пресметана вредност на критичниот распон за фазните спороводници  Akr.pr (m)</t>
        </r>
      </text>
    </comment>
    <comment ref="A10" authorId="0">
      <text>
        <r>
          <rPr>
            <b/>
            <sz val="10"/>
            <rFont val="Tahoma"/>
            <family val="2"/>
          </rPr>
          <t>Пресметана вредност на критичниот распон за заштитното јаже Akr.zj (m)</t>
        </r>
      </text>
    </comment>
    <comment ref="A12" authorId="0">
      <text>
        <r>
          <rPr>
            <b/>
            <sz val="10"/>
            <rFont val="Tahoma"/>
            <family val="2"/>
          </rPr>
          <t>Пресметана вредност на граничниот распон за фазните спороводници  Agr.pr (m)</t>
        </r>
      </text>
    </comment>
    <comment ref="A13" authorId="0">
      <text>
        <r>
          <rPr>
            <b/>
            <sz val="10"/>
            <rFont val="Tahoma"/>
            <family val="2"/>
          </rPr>
          <t>Пресметана вредност на граничниот распон за заштитното јаже Agr.zj (m)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Faktor na isklucitelen zimski dodaten tovar (IZDT)
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10"/>
            <rFont val="Tahoma"/>
            <family val="2"/>
          </rPr>
          <t xml:space="preserve">Oвде се внесува точниот назив (име) на столбот </t>
        </r>
      </text>
    </comment>
    <comment ref="D11" authorId="0">
      <text>
        <r>
          <rPr>
            <b/>
            <sz val="10"/>
            <rFont val="Tahoma"/>
            <family val="2"/>
          </rPr>
          <t>Агол на свртување на трасата постои кај аголно-затезните столбови. Тој се задава во степени (о).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10"/>
            <rFont val="Tahoma"/>
            <family val="2"/>
          </rPr>
          <t>Пресметана вредност на дозво-лениот гравитационен распон</t>
        </r>
      </text>
    </comment>
    <comment ref="A16" authorId="1">
      <text>
        <r>
          <rPr>
            <b/>
            <sz val="10"/>
            <rFont val="Tahoma"/>
            <family val="0"/>
          </rPr>
          <t>Пресметана вредност на дозволениот ветров распон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Risto Ackovski</author>
  </authors>
  <commentList>
    <comment ref="A4" authorId="0">
      <text>
        <r>
          <rPr>
            <b/>
            <sz val="10"/>
            <rFont val="Tahoma"/>
            <family val="2"/>
          </rPr>
          <t>Napreganje pri +40oC na sprov. vo elektricniot raspon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0"/>
            <rFont val="Tahoma"/>
            <family val="2"/>
          </rPr>
          <t>Napreganje pri +40oC na z. jaze vo elektricniot raspon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Napreganje pri -5+IZDT na sprov. vo granicniot raspon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Napreganje pri -5+IZDT na z. jaze vo granicniot raspon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Risto Ackovski</author>
  </authors>
  <commentList>
    <comment ref="A16" authorId="0">
      <text>
        <r>
          <rPr>
            <b/>
            <sz val="8"/>
            <rFont val="Tahoma"/>
            <family val="0"/>
          </rPr>
          <t>Ime na stolbot</t>
        </r>
      </text>
    </comment>
    <comment ref="B16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6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6" authorId="0">
      <text>
        <r>
          <rPr>
            <b/>
            <sz val="8"/>
            <rFont val="Tahoma"/>
            <family val="0"/>
          </rPr>
          <t>Ostanati podatoci:</t>
        </r>
      </text>
    </comment>
    <comment ref="A24" authorId="0">
      <text>
        <r>
          <rPr>
            <b/>
            <sz val="8"/>
            <rFont val="Tahoma"/>
            <family val="0"/>
          </rPr>
          <t>Ime na stolbot</t>
        </r>
      </text>
    </comment>
    <comment ref="B24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4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4" authorId="0">
      <text>
        <r>
          <rPr>
            <b/>
            <sz val="8"/>
            <rFont val="Tahoma"/>
            <family val="0"/>
          </rPr>
          <t>Ostanati podatoci:</t>
        </r>
      </text>
    </comment>
    <comment ref="A32" authorId="0">
      <text>
        <r>
          <rPr>
            <b/>
            <sz val="8"/>
            <rFont val="Tahoma"/>
            <family val="0"/>
          </rPr>
          <t>Ime na stolbot</t>
        </r>
      </text>
    </comment>
    <comment ref="B3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2" authorId="0">
      <text>
        <r>
          <rPr>
            <b/>
            <sz val="8"/>
            <rFont val="Tahoma"/>
            <family val="0"/>
          </rPr>
          <t>Ostanati podatoci:</t>
        </r>
      </text>
    </comment>
    <comment ref="A40" authorId="0">
      <text>
        <r>
          <rPr>
            <b/>
            <sz val="8"/>
            <rFont val="Tahoma"/>
            <family val="0"/>
          </rPr>
          <t>Ime na stolbot</t>
        </r>
      </text>
    </comment>
    <comment ref="B40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40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40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6.xml><?xml version="1.0" encoding="utf-8"?>
<comments xmlns="http://schemas.openxmlformats.org/spreadsheetml/2006/main">
  <authors>
    <author>Risto Ackovski</author>
  </authors>
  <commentList>
    <comment ref="A9" authorId="0">
      <text>
        <r>
          <rPr>
            <b/>
            <sz val="8"/>
            <rFont val="Tahoma"/>
            <family val="0"/>
          </rPr>
          <t>Ime na stolbot</t>
        </r>
      </text>
    </comment>
    <comment ref="B9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9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9" authorId="0">
      <text>
        <r>
          <rPr>
            <b/>
            <sz val="8"/>
            <rFont val="Tahoma"/>
            <family val="0"/>
          </rPr>
          <t>Ostanati podatoci:</t>
        </r>
      </text>
    </comment>
    <comment ref="A17" authorId="0">
      <text>
        <r>
          <rPr>
            <b/>
            <sz val="8"/>
            <rFont val="Tahoma"/>
            <family val="0"/>
          </rPr>
          <t>Ime na stolbot</t>
        </r>
      </text>
    </comment>
    <comment ref="B17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7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7" authorId="0">
      <text>
        <r>
          <rPr>
            <b/>
            <sz val="8"/>
            <rFont val="Tahoma"/>
            <family val="0"/>
          </rPr>
          <t>Ostanati podatoci:</t>
        </r>
      </text>
    </comment>
    <comment ref="A25" authorId="0">
      <text>
        <r>
          <rPr>
            <b/>
            <sz val="8"/>
            <rFont val="Tahoma"/>
            <family val="0"/>
          </rPr>
          <t>Ime na stolbot</t>
        </r>
      </text>
    </comment>
    <comment ref="B2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5" authorId="0">
      <text>
        <r>
          <rPr>
            <b/>
            <sz val="8"/>
            <rFont val="Tahoma"/>
            <family val="0"/>
          </rPr>
          <t>Ostanati podatoci:</t>
        </r>
      </text>
    </comment>
    <comment ref="A33" authorId="0">
      <text>
        <r>
          <rPr>
            <b/>
            <sz val="8"/>
            <rFont val="Tahoma"/>
            <family val="0"/>
          </rPr>
          <t>Ime na stolbot</t>
        </r>
      </text>
    </comment>
    <comment ref="B33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3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3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7.xml><?xml version="1.0" encoding="utf-8"?>
<comments xmlns="http://schemas.openxmlformats.org/spreadsheetml/2006/main">
  <authors>
    <author>Risto Ackovski</author>
  </authors>
  <commentList>
    <comment ref="A7" authorId="0">
      <text>
        <r>
          <rPr>
            <b/>
            <sz val="8"/>
            <rFont val="Tahoma"/>
            <family val="0"/>
          </rPr>
          <t>Ime na stolbot</t>
        </r>
      </text>
    </comment>
    <comment ref="B7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7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4" authorId="0">
      <text>
        <r>
          <rPr>
            <b/>
            <sz val="8"/>
            <rFont val="Tahoma"/>
            <family val="0"/>
          </rPr>
          <t>Ime na stolbot</t>
        </r>
      </text>
    </comment>
    <comment ref="B14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4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4" authorId="0">
      <text>
        <r>
          <rPr>
            <b/>
            <sz val="8"/>
            <rFont val="Tahoma"/>
            <family val="0"/>
          </rPr>
          <t>Ostanati podatoci:</t>
        </r>
      </text>
    </comment>
    <comment ref="A21" authorId="0">
      <text>
        <r>
          <rPr>
            <b/>
            <sz val="8"/>
            <rFont val="Tahoma"/>
            <family val="0"/>
          </rPr>
          <t>Ime na stolbot</t>
        </r>
      </text>
    </comment>
    <comment ref="B21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1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1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8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9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sharedStrings.xml><?xml version="1.0" encoding="utf-8"?>
<sst xmlns="http://schemas.openxmlformats.org/spreadsheetml/2006/main" count="796" uniqueCount="225">
  <si>
    <t>#</t>
  </si>
  <si>
    <t>k</t>
  </si>
  <si>
    <t xml:space="preserve"> NEMA</t>
  </si>
  <si>
    <t>E</t>
  </si>
  <si>
    <t>a</t>
  </si>
  <si>
    <t>A</t>
  </si>
  <si>
    <t>d</t>
  </si>
  <si>
    <t>M</t>
  </si>
  <si>
    <t>G</t>
  </si>
  <si>
    <t>AL/FE 16/2.5</t>
  </si>
  <si>
    <t>AL/FE 25/4</t>
  </si>
  <si>
    <t>AL/FE 35/6</t>
  </si>
  <si>
    <t>AL/FE 50/8</t>
  </si>
  <si>
    <t>J a ` e</t>
  </si>
  <si>
    <t>(1*6K3  110 kV)</t>
  </si>
  <si>
    <t>(1*7K3  110 kV)</t>
  </si>
  <si>
    <t>(2*7K3  110 kV)</t>
  </si>
  <si>
    <t>(1*2K3  35 kV)</t>
  </si>
  <si>
    <t>(1*3K3  35 kV)</t>
  </si>
  <si>
    <t>(2*3K3  35 kV)</t>
  </si>
  <si>
    <t>TIP</t>
  </si>
  <si>
    <t>Un</t>
  </si>
  <si>
    <t>Liz</t>
  </si>
  <si>
    <t>Giz</t>
  </si>
  <si>
    <t>Oznaka</t>
  </si>
  <si>
    <t>A150</t>
  </si>
  <si>
    <t>S</t>
  </si>
  <si>
    <t>kn</t>
  </si>
  <si>
    <t>EN</t>
  </si>
  <si>
    <t>ENP</t>
  </si>
  <si>
    <t>DNP</t>
  </si>
  <si>
    <t>EZ</t>
  </si>
  <si>
    <t>EZP</t>
  </si>
  <si>
    <t>DZP</t>
  </si>
  <si>
    <t>AL/FE 70/12</t>
  </si>
  <si>
    <t>AL/FE 95/15</t>
  </si>
  <si>
    <t>AL/FE 120/20</t>
  </si>
  <si>
    <t>AL/FE 150/25</t>
  </si>
  <si>
    <t>AL/FE 185/30</t>
  </si>
  <si>
    <t>AL/FE 210/35</t>
  </si>
  <si>
    <t>AL/FE 240/40</t>
  </si>
  <si>
    <t>AL/FE 360/57</t>
  </si>
  <si>
    <t>AL/FE 490/65</t>
  </si>
  <si>
    <t>2xAL/FE 490/65</t>
  </si>
  <si>
    <t>AL/FE 170/40</t>
  </si>
  <si>
    <t>AL/FE 240/55</t>
  </si>
  <si>
    <t>AL/FE 350/80</t>
  </si>
  <si>
    <t>AL/FE 490/110</t>
  </si>
  <si>
    <t>AL/FE 50/30</t>
  </si>
  <si>
    <t>AL/FE 95/55</t>
  </si>
  <si>
    <t>AL/FE 120/70</t>
  </si>
  <si>
    <t>AL/FE 75/80</t>
  </si>
  <si>
    <t>FE III 16</t>
  </si>
  <si>
    <t>FE III 25</t>
  </si>
  <si>
    <t>FE III 35</t>
  </si>
  <si>
    <t>FE III 50</t>
  </si>
  <si>
    <t>FE III 70</t>
  </si>
  <si>
    <t>FE III 95</t>
  </si>
  <si>
    <t>E-ALMG1FE 120/70</t>
  </si>
  <si>
    <t>Alumoveld AWg126</t>
  </si>
  <si>
    <t>EZ/EZ</t>
  </si>
  <si>
    <t>EZ/EZP</t>
  </si>
  <si>
    <t>EZ/DZP</t>
  </si>
  <si>
    <t>EZP/EZ</t>
  </si>
  <si>
    <t>DZP/EZ</t>
  </si>
  <si>
    <t>2X7K3/6K3</t>
  </si>
  <si>
    <t>EZP/EZP</t>
  </si>
  <si>
    <t>EZP/DZP</t>
  </si>
  <si>
    <t xml:space="preserve">2K3 </t>
  </si>
  <si>
    <t>3K3</t>
  </si>
  <si>
    <t>2X2K3</t>
  </si>
  <si>
    <t>2X3K3</t>
  </si>
  <si>
    <t>Piz</t>
  </si>
  <si>
    <t>DN</t>
  </si>
  <si>
    <t>6K3</t>
  </si>
  <si>
    <t>2X6K3</t>
  </si>
  <si>
    <t>7K3 / 6K3</t>
  </si>
  <si>
    <t>7K3</t>
  </si>
  <si>
    <t>6K3 / 6K3</t>
  </si>
  <si>
    <t>6K3 / 7K3</t>
  </si>
  <si>
    <t>6K3 / 2X7K3</t>
  </si>
  <si>
    <t>2X7K3 / 6K3</t>
  </si>
  <si>
    <t>7XK3 / 7XK3</t>
  </si>
  <si>
    <t>7XK3 / 2X7K3</t>
  </si>
  <si>
    <t>2K3 / 2K3</t>
  </si>
  <si>
    <t>2K3 / 2X3K3</t>
  </si>
  <si>
    <t>3K3 / 2K3</t>
  </si>
  <si>
    <t>2K3 / 3K3</t>
  </si>
  <si>
    <t>2X3K3 / 2K3</t>
  </si>
  <si>
    <t>3K3 / 3K3</t>
  </si>
  <si>
    <t>3K3 / 2X3K3</t>
  </si>
  <si>
    <r>
      <t>p x 10</t>
    </r>
    <r>
      <rPr>
        <b/>
        <i/>
        <vertAlign val="superscript"/>
        <sz val="10"/>
        <color indexed="10"/>
        <rFont val="Arial"/>
        <family val="2"/>
      </rPr>
      <t>3</t>
    </r>
  </si>
  <si>
    <r>
      <t>g x 10</t>
    </r>
    <r>
      <rPr>
        <b/>
        <i/>
        <vertAlign val="superscript"/>
        <sz val="10"/>
        <color indexed="10"/>
        <rFont val="Arial"/>
        <family val="2"/>
      </rPr>
      <t>3</t>
    </r>
  </si>
  <si>
    <t>N</t>
  </si>
  <si>
    <t>SL</t>
  </si>
  <si>
    <t>AZ</t>
  </si>
  <si>
    <t>A120</t>
  </si>
  <si>
    <r>
      <t>V</t>
    </r>
    <r>
      <rPr>
        <b/>
        <vertAlign val="subscript"/>
        <sz val="10"/>
        <color indexed="18"/>
        <rFont val="Arial"/>
        <family val="2"/>
      </rPr>
      <t>ZA</t>
    </r>
  </si>
  <si>
    <r>
      <t>V</t>
    </r>
    <r>
      <rPr>
        <b/>
        <vertAlign val="subscript"/>
        <sz val="10"/>
        <color indexed="18"/>
        <rFont val="Arial"/>
        <family val="2"/>
      </rPr>
      <t>ZB</t>
    </r>
  </si>
  <si>
    <r>
      <t>Z</t>
    </r>
    <r>
      <rPr>
        <b/>
        <vertAlign val="subscript"/>
        <sz val="10"/>
        <color indexed="18"/>
        <rFont val="Arial"/>
        <family val="2"/>
      </rPr>
      <t>ZA</t>
    </r>
  </si>
  <si>
    <r>
      <t>Z</t>
    </r>
    <r>
      <rPr>
        <b/>
        <vertAlign val="subscript"/>
        <sz val="10"/>
        <color indexed="18"/>
        <rFont val="Arial"/>
        <family val="2"/>
      </rPr>
      <t>ZB</t>
    </r>
  </si>
  <si>
    <r>
      <t>V</t>
    </r>
    <r>
      <rPr>
        <b/>
        <vertAlign val="subscript"/>
        <sz val="10"/>
        <color indexed="18"/>
        <rFont val="Arial"/>
        <family val="2"/>
      </rPr>
      <t>XB</t>
    </r>
  </si>
  <si>
    <r>
      <t>Z</t>
    </r>
    <r>
      <rPr>
        <b/>
        <vertAlign val="subscript"/>
        <sz val="10"/>
        <color indexed="18"/>
        <rFont val="Arial"/>
        <family val="2"/>
      </rPr>
      <t>XB</t>
    </r>
  </si>
  <si>
    <r>
      <t>Y</t>
    </r>
    <r>
      <rPr>
        <b/>
        <vertAlign val="subscript"/>
        <sz val="10"/>
        <color indexed="18"/>
        <rFont val="Arial"/>
        <family val="2"/>
      </rPr>
      <t>A</t>
    </r>
  </si>
  <si>
    <r>
      <t>X</t>
    </r>
    <r>
      <rPr>
        <b/>
        <vertAlign val="subscript"/>
        <sz val="10"/>
        <color indexed="18"/>
        <rFont val="Arial"/>
        <family val="2"/>
      </rPr>
      <t>A</t>
    </r>
  </si>
  <si>
    <t>g</t>
  </si>
  <si>
    <r>
      <t>X</t>
    </r>
    <r>
      <rPr>
        <b/>
        <vertAlign val="subscript"/>
        <sz val="10"/>
        <color indexed="18"/>
        <rFont val="Arial"/>
        <family val="2"/>
      </rPr>
      <t>B</t>
    </r>
  </si>
  <si>
    <r>
      <t>Y</t>
    </r>
    <r>
      <rPr>
        <b/>
        <vertAlign val="subscript"/>
        <sz val="10"/>
        <color indexed="18"/>
        <rFont val="Arial"/>
        <family val="2"/>
      </rPr>
      <t>B</t>
    </r>
  </si>
  <si>
    <r>
      <t>X</t>
    </r>
    <r>
      <rPr>
        <b/>
        <vertAlign val="subscript"/>
        <sz val="10"/>
        <color indexed="18"/>
        <rFont val="Arial"/>
        <family val="2"/>
      </rPr>
      <t>C</t>
    </r>
  </si>
  <si>
    <r>
      <t>Y</t>
    </r>
    <r>
      <rPr>
        <b/>
        <vertAlign val="subscript"/>
        <sz val="10"/>
        <color indexed="18"/>
        <rFont val="Arial"/>
        <family val="2"/>
      </rPr>
      <t>C</t>
    </r>
  </si>
  <si>
    <r>
      <t>X</t>
    </r>
    <r>
      <rPr>
        <b/>
        <vertAlign val="subscript"/>
        <sz val="10"/>
        <color indexed="18"/>
        <rFont val="Arial"/>
        <family val="2"/>
      </rPr>
      <t>Z</t>
    </r>
  </si>
  <si>
    <r>
      <t>Y</t>
    </r>
    <r>
      <rPr>
        <b/>
        <i/>
        <vertAlign val="subscript"/>
        <sz val="10"/>
        <color indexed="18"/>
        <rFont val="Arial"/>
        <family val="2"/>
      </rPr>
      <t>Z</t>
    </r>
  </si>
  <si>
    <t>FE  75/1.0 240/40+Fe50 - EMO-Ohrid</t>
  </si>
  <si>
    <t>FE  75/1.0 240/40+Fe50 - EMO-Ohrid"</t>
  </si>
  <si>
    <t>Ime</t>
  </si>
  <si>
    <t>Xa</t>
  </si>
  <si>
    <t>Ya</t>
  </si>
  <si>
    <t>Xb</t>
  </si>
  <si>
    <t>Yb</t>
  </si>
  <si>
    <t>Xc</t>
  </si>
  <si>
    <t>Yc</t>
  </si>
  <si>
    <t>Xz</t>
  </si>
  <si>
    <t>Yz</t>
  </si>
  <si>
    <t>A - C</t>
  </si>
  <si>
    <t>Op{ti  podatoci</t>
  </si>
  <si>
    <t>f40  (m)</t>
  </si>
  <si>
    <t>f40z (m)</t>
  </si>
  <si>
    <t>Столб тип:</t>
  </si>
  <si>
    <t>Изолација тип:</t>
  </si>
  <si>
    <t>ki</t>
  </si>
  <si>
    <r>
      <t>s</t>
    </r>
    <r>
      <rPr>
        <b/>
        <i/>
        <sz val="10"/>
        <color indexed="10"/>
        <rFont val="Arial"/>
        <family val="2"/>
      </rPr>
      <t>id</t>
    </r>
  </si>
  <si>
    <t xml:space="preserve">     ПОМОШНИ РЕЗУЛТАТИ</t>
  </si>
  <si>
    <t>Вредност</t>
  </si>
  <si>
    <t>Променлива</t>
  </si>
  <si>
    <t>димензија</t>
  </si>
  <si>
    <t>(степени)</t>
  </si>
  <si>
    <t>/</t>
  </si>
  <si>
    <t>Критична релација</t>
  </si>
  <si>
    <t>S1</t>
  </si>
  <si>
    <t>A1-150</t>
  </si>
  <si>
    <t>A1-120</t>
  </si>
  <si>
    <t>"60/1.0 240/40+95/55 9.5/15-EMO-Ohrid"</t>
  </si>
  <si>
    <t>Fe</t>
  </si>
  <si>
    <t>S2</t>
  </si>
  <si>
    <t>S3</t>
  </si>
  <si>
    <t>"90/2.5 240/40+95/55 9.5/15-EMO-Ohrid"</t>
  </si>
  <si>
    <t>FE  75/1.6 240/40+Fe50 - EMO-Ohrid"</t>
  </si>
  <si>
    <t>"75/1.6 240/40+95/55 9.5/15-EMO-Ohrid"</t>
  </si>
  <si>
    <r>
      <t>H</t>
    </r>
    <r>
      <rPr>
        <i/>
        <vertAlign val="subscript"/>
        <sz val="9"/>
        <rFont val="Times New Roman"/>
        <family val="1"/>
      </rPr>
      <t>S</t>
    </r>
  </si>
  <si>
    <r>
      <t>U</t>
    </r>
    <r>
      <rPr>
        <i/>
        <vertAlign val="subscript"/>
        <sz val="9"/>
        <rFont val="Times New Roman"/>
        <family val="1"/>
      </rPr>
      <t>n</t>
    </r>
  </si>
  <si>
    <r>
      <t>k</t>
    </r>
    <r>
      <rPr>
        <i/>
        <vertAlign val="subscript"/>
        <sz val="9"/>
        <rFont val="Times New Roman"/>
        <family val="1"/>
      </rPr>
      <t>n</t>
    </r>
  </si>
  <si>
    <r>
      <t>P</t>
    </r>
    <r>
      <rPr>
        <i/>
        <vertAlign val="subscript"/>
        <sz val="9"/>
        <rFont val="Times New Roman"/>
        <family val="1"/>
      </rPr>
      <t>V</t>
    </r>
  </si>
  <si>
    <t>Fam.</t>
  </si>
  <si>
    <t>prov.</t>
  </si>
  <si>
    <r>
      <t>s</t>
    </r>
    <r>
      <rPr>
        <i/>
        <vertAlign val="subscript"/>
        <sz val="9"/>
        <rFont val="Courier New"/>
        <family val="3"/>
      </rPr>
      <t>M</t>
    </r>
  </si>
  <si>
    <t>z.ja`e</t>
  </si>
  <si>
    <r>
      <t>s</t>
    </r>
    <r>
      <rPr>
        <i/>
        <vertAlign val="subscript"/>
        <sz val="9"/>
        <rFont val="Courier New"/>
        <family val="3"/>
      </rPr>
      <t>Mz</t>
    </r>
  </si>
  <si>
    <r>
      <t>X</t>
    </r>
    <r>
      <rPr>
        <vertAlign val="subscript"/>
        <sz val="9"/>
        <rFont val="Times New Roman"/>
        <family val="1"/>
      </rPr>
      <t>0</t>
    </r>
  </si>
  <si>
    <r>
      <t>j</t>
    </r>
    <r>
      <rPr>
        <vertAlign val="subscript"/>
        <sz val="9"/>
        <rFont val="Times New Roman"/>
        <family val="1"/>
      </rPr>
      <t>0</t>
    </r>
  </si>
  <si>
    <r>
      <t>X</t>
    </r>
    <r>
      <rPr>
        <i/>
        <vertAlign val="subscript"/>
        <sz val="9"/>
        <rFont val="Times New Roman"/>
        <family val="1"/>
      </rPr>
      <t>n</t>
    </r>
  </si>
  <si>
    <r>
      <t>j</t>
    </r>
    <r>
      <rPr>
        <i/>
        <vertAlign val="subscript"/>
        <sz val="9"/>
        <rFont val="Times New Roman"/>
        <family val="1"/>
      </rPr>
      <t>n</t>
    </r>
  </si>
  <si>
    <r>
      <t>A</t>
    </r>
    <r>
      <rPr>
        <i/>
        <vertAlign val="subscript"/>
        <sz val="9"/>
        <rFont val="Times New Roman"/>
        <family val="1"/>
      </rPr>
      <t>levo</t>
    </r>
  </si>
  <si>
    <r>
      <t>A</t>
    </r>
    <r>
      <rPr>
        <i/>
        <vertAlign val="subscript"/>
        <sz val="9"/>
        <rFont val="Times New Roman"/>
        <family val="1"/>
      </rPr>
      <t>gr,levo</t>
    </r>
  </si>
  <si>
    <r>
      <t>I</t>
    </r>
    <r>
      <rPr>
        <vertAlign val="subscript"/>
        <sz val="9"/>
        <rFont val="Times New Roman"/>
        <family val="1"/>
      </rPr>
      <t>0</t>
    </r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</si>
  <si>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</si>
  <si>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</si>
  <si>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</si>
  <si>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</si>
  <si>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</si>
  <si>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</si>
  <si>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</si>
  <si>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</si>
  <si>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</si>
  <si>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/10/</t>
  </si>
  <si>
    <t>/11/</t>
  </si>
  <si>
    <t>/12/</t>
  </si>
  <si>
    <t>/13/</t>
  </si>
  <si>
    <t>/14/</t>
  </si>
  <si>
    <t>/15/</t>
  </si>
  <si>
    <t>/16/</t>
  </si>
  <si>
    <t>/17/</t>
  </si>
  <si>
    <t>F2</t>
  </si>
  <si>
    <t>240/40</t>
  </si>
  <si>
    <t>95/55</t>
  </si>
  <si>
    <t>F3</t>
  </si>
  <si>
    <t>F4</t>
  </si>
  <si>
    <r>
      <t>s</t>
    </r>
    <r>
      <rPr>
        <b/>
        <vertAlign val="subscript"/>
        <sz val="12"/>
        <color indexed="10"/>
        <rFont val="Arial"/>
        <family val="2"/>
      </rPr>
      <t xml:space="preserve">40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</si>
  <si>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vertAlign val="subscript"/>
        <sz val="12"/>
        <color indexed="10"/>
        <rFont val="Arial"/>
        <family val="2"/>
      </rPr>
      <t xml:space="preserve">40Z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</si>
  <si>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i/>
        <vertAlign val="subscript"/>
        <sz val="12"/>
        <color indexed="10"/>
        <rFont val="Arial"/>
        <family val="2"/>
      </rPr>
      <t>X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</si>
  <si>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s</t>
    </r>
    <r>
      <rPr>
        <b/>
        <i/>
        <vertAlign val="subscript"/>
        <sz val="12"/>
        <color indexed="10"/>
        <rFont val="Arial"/>
        <family val="2"/>
      </rPr>
      <t>XZ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</si>
  <si>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a(</t>
    </r>
    <r>
      <rPr>
        <b/>
        <vertAlign val="superscript"/>
        <sz val="12"/>
        <color indexed="10"/>
        <rFont val="Symbol"/>
        <family val="1"/>
      </rPr>
      <t>o</t>
    </r>
    <r>
      <rPr>
        <b/>
        <sz val="12"/>
        <color indexed="10"/>
        <rFont val="Symbol"/>
        <family val="1"/>
      </rPr>
      <t>)</t>
    </r>
  </si>
  <si>
    <r>
      <t>(daN/mm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)</t>
    </r>
  </si>
  <si>
    <t>Електр. распон (m)</t>
  </si>
  <si>
    <t>Akr (m) за з. јаже</t>
  </si>
  <si>
    <t>Akr (m) за спровод.</t>
  </si>
  <si>
    <t>VZA</t>
  </si>
  <si>
    <t>VZB</t>
  </si>
  <si>
    <t>ZZA</t>
  </si>
  <si>
    <t>ZZB</t>
  </si>
  <si>
    <t>VXB</t>
  </si>
  <si>
    <t>ZXB</t>
  </si>
  <si>
    <t>Прописи</t>
  </si>
  <si>
    <t>Aгран. (m) за спровод.</t>
  </si>
  <si>
    <t>Aгран. (m) за з. јаже</t>
  </si>
  <si>
    <t xml:space="preserve">Aграв. (m) </t>
  </si>
  <si>
    <t xml:space="preserve">Aветров (m) </t>
  </si>
  <si>
    <t>Проводници тип:</t>
  </si>
  <si>
    <t>З. Јаже тип:</t>
  </si>
  <si>
    <r>
      <t xml:space="preserve">Un </t>
    </r>
    <r>
      <rPr>
        <b/>
        <sz val="10"/>
        <color indexed="60"/>
        <rFont val="Arial"/>
        <family val="2"/>
      </rPr>
      <t>(kV)</t>
    </r>
  </si>
  <si>
    <t xml:space="preserve">Типови </t>
  </si>
  <si>
    <t>столбови</t>
  </si>
  <si>
    <t>изолатори</t>
  </si>
  <si>
    <r>
      <t>P</t>
    </r>
    <r>
      <rPr>
        <b/>
        <i/>
        <vertAlign val="subscript"/>
        <sz val="10"/>
        <color indexed="60"/>
        <rFont val="Arial"/>
        <family val="2"/>
      </rPr>
      <t xml:space="preserve">V </t>
    </r>
    <r>
      <rPr>
        <b/>
        <sz val="10"/>
        <color indexed="60"/>
        <rFont val="Arial"/>
        <family val="2"/>
      </rPr>
      <t>(daN/m</t>
    </r>
    <r>
      <rPr>
        <b/>
        <vertAlign val="superscript"/>
        <sz val="10"/>
        <color indexed="60"/>
        <rFont val="Arial"/>
        <family val="2"/>
      </rPr>
      <t>2</t>
    </r>
    <r>
      <rPr>
        <b/>
        <sz val="10"/>
        <color indexed="60"/>
        <rFont val="Arial"/>
        <family val="2"/>
      </rPr>
      <t>)</t>
    </r>
  </si>
  <si>
    <r>
      <t>s</t>
    </r>
    <r>
      <rPr>
        <b/>
        <i/>
        <vertAlign val="subscript"/>
        <sz val="11"/>
        <color indexed="60"/>
        <rFont val="Arial"/>
        <family val="2"/>
      </rPr>
      <t xml:space="preserve">M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</si>
  <si>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s</t>
    </r>
    <r>
      <rPr>
        <b/>
        <i/>
        <vertAlign val="subscript"/>
        <sz val="10"/>
        <color indexed="60"/>
        <rFont val="Arial"/>
        <family val="2"/>
      </rPr>
      <t xml:space="preserve">Mz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</si>
  <si>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Агол на сврт.</t>
    </r>
    <r>
      <rPr>
        <b/>
        <sz val="9"/>
        <color indexed="60"/>
        <rFont val="Arial"/>
        <family val="2"/>
      </rPr>
      <t xml:space="preserve"> </t>
    </r>
    <r>
      <rPr>
        <b/>
        <i/>
        <sz val="9"/>
        <color indexed="60"/>
        <rFont val="Symbol"/>
        <family val="1"/>
      </rPr>
      <t>a</t>
    </r>
    <r>
      <rPr>
        <b/>
        <sz val="9"/>
        <color indexed="60"/>
        <rFont val="Times New Roman"/>
        <family val="1"/>
      </rPr>
      <t>( o )</t>
    </r>
  </si>
  <si>
    <t>С т у д е н т</t>
  </si>
  <si>
    <t>PV</t>
  </si>
  <si>
    <t>Изолатори</t>
  </si>
  <si>
    <t>A1-150-1</t>
  </si>
  <si>
    <t>A1-120-1</t>
  </si>
  <si>
    <t>A1-150-2</t>
  </si>
  <si>
    <t>A1-120-2</t>
  </si>
  <si>
    <t>A1-150-3</t>
  </si>
  <si>
    <t>A1-120-3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</si>
</sst>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96"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2"/>
      <name val="Symbol"/>
      <family val="1"/>
    </font>
    <font>
      <sz val="12"/>
      <color indexed="10"/>
      <name val="Arial"/>
      <family val="0"/>
    </font>
    <font>
      <sz val="10"/>
      <name val="Courier New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 New"/>
      <family val="3"/>
    </font>
    <font>
      <sz val="11"/>
      <color indexed="12"/>
      <name val="Arial"/>
      <family val="0"/>
    </font>
    <font>
      <b/>
      <sz val="14"/>
      <color indexed="18"/>
      <name val="MAC C Swiss"/>
      <family val="2"/>
    </font>
    <font>
      <sz val="9"/>
      <color indexed="55"/>
      <name val="Arial"/>
      <family val="0"/>
    </font>
    <font>
      <i/>
      <sz val="10"/>
      <color indexed="12"/>
      <name val="Courier New"/>
      <family val="3"/>
    </font>
    <font>
      <b/>
      <i/>
      <sz val="11"/>
      <color indexed="10"/>
      <name val="MAC C Swiss"/>
      <family val="2"/>
    </font>
    <font>
      <b/>
      <sz val="12"/>
      <color indexed="10"/>
      <name val="Symbol"/>
      <family val="1"/>
    </font>
    <font>
      <sz val="9"/>
      <name val="Arial"/>
      <family val="0"/>
    </font>
    <font>
      <b/>
      <sz val="10"/>
      <color indexed="10"/>
      <name val="MAC C Swiss"/>
      <family val="2"/>
    </font>
    <font>
      <b/>
      <sz val="11"/>
      <color indexed="10"/>
      <name val="MAC C Swiss"/>
      <family val="2"/>
    </font>
    <font>
      <sz val="10"/>
      <color indexed="14"/>
      <name val="Arial"/>
      <family val="0"/>
    </font>
    <font>
      <sz val="10"/>
      <color indexed="10"/>
      <name val="Courier New"/>
      <family val="3"/>
    </font>
    <font>
      <sz val="9"/>
      <color indexed="18"/>
      <name val="Arial"/>
      <family val="0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Arial"/>
      <family val="2"/>
    </font>
    <font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Arial"/>
      <family val="0"/>
    </font>
    <font>
      <b/>
      <sz val="12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ourier New"/>
      <family val="3"/>
    </font>
    <font>
      <b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vertAlign val="subscript"/>
      <sz val="10"/>
      <color indexed="18"/>
      <name val="Arial"/>
      <family val="2"/>
    </font>
    <font>
      <b/>
      <sz val="11"/>
      <color indexed="16"/>
      <name val="Arial Narrow"/>
      <family val="2"/>
    </font>
    <font>
      <sz val="10"/>
      <color indexed="18"/>
      <name val="Arial"/>
      <family val="2"/>
    </font>
    <font>
      <b/>
      <sz val="10"/>
      <name val="Tahoma"/>
      <family val="2"/>
    </font>
    <font>
      <b/>
      <i/>
      <sz val="10"/>
      <color indexed="10"/>
      <name val="Symbol"/>
      <family val="1"/>
    </font>
    <font>
      <b/>
      <sz val="11"/>
      <name val="Arial Narrow"/>
      <family val="2"/>
    </font>
    <font>
      <b/>
      <sz val="10"/>
      <color indexed="13"/>
      <name val="Arial"/>
      <family val="2"/>
    </font>
    <font>
      <b/>
      <sz val="11"/>
      <color indexed="12"/>
      <name val="Arial Narrow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i/>
      <sz val="9"/>
      <name val="MAC C Times"/>
      <family val="1"/>
    </font>
    <font>
      <sz val="9"/>
      <name val="Symbol"/>
      <family val="1"/>
    </font>
    <font>
      <i/>
      <vertAlign val="subscript"/>
      <sz val="9"/>
      <name val="Courier New"/>
      <family val="3"/>
    </font>
    <font>
      <vertAlign val="subscript"/>
      <sz val="9"/>
      <name val="Times New Roman"/>
      <family val="1"/>
    </font>
    <font>
      <i/>
      <sz val="9"/>
      <name val="Symbol"/>
      <family val="1"/>
    </font>
    <font>
      <b/>
      <sz val="7"/>
      <name val="Courier New"/>
      <family val="3"/>
    </font>
    <font>
      <sz val="8"/>
      <color indexed="8"/>
      <name val="Arial"/>
      <family val="2"/>
    </font>
    <font>
      <sz val="8"/>
      <name val="Courier New"/>
      <family val="3"/>
    </font>
    <font>
      <b/>
      <i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i/>
      <vertAlign val="subscript"/>
      <sz val="12"/>
      <color indexed="10"/>
      <name val="Arial"/>
      <family val="2"/>
    </font>
    <font>
      <b/>
      <vertAlign val="superscript"/>
      <sz val="12"/>
      <color indexed="10"/>
      <name val="Symbol"/>
      <family val="1"/>
    </font>
    <font>
      <vertAlign val="superscript"/>
      <sz val="12"/>
      <color indexed="10"/>
      <name val="Arial"/>
      <family val="2"/>
    </font>
    <font>
      <b/>
      <sz val="8"/>
      <name val="Arial Narrow"/>
      <family val="2"/>
    </font>
    <font>
      <b/>
      <i/>
      <sz val="10"/>
      <color indexed="60"/>
      <name val="Arial"/>
      <family val="2"/>
    </font>
    <font>
      <b/>
      <i/>
      <sz val="11"/>
      <color indexed="60"/>
      <name val="Symbol"/>
      <family val="1"/>
    </font>
    <font>
      <b/>
      <i/>
      <vertAlign val="subscript"/>
      <sz val="11"/>
      <color indexed="60"/>
      <name val="Arial"/>
      <family val="2"/>
    </font>
    <font>
      <b/>
      <i/>
      <vertAlign val="subscript"/>
      <sz val="10"/>
      <color indexed="60"/>
      <name val="Arial"/>
      <family val="2"/>
    </font>
    <font>
      <b/>
      <sz val="11"/>
      <name val="Arial"/>
      <family val="2"/>
    </font>
    <font>
      <b/>
      <sz val="9"/>
      <color indexed="60"/>
      <name val="Arial"/>
      <family val="2"/>
    </font>
    <font>
      <b/>
      <i/>
      <sz val="9"/>
      <color indexed="60"/>
      <name val="Symbol"/>
      <family val="1"/>
    </font>
    <font>
      <b/>
      <sz val="9"/>
      <color indexed="60"/>
      <name val="Times New Roman"/>
      <family val="1"/>
    </font>
    <font>
      <b/>
      <sz val="11"/>
      <color indexed="60"/>
      <name val="Arial"/>
      <family val="2"/>
    </font>
    <font>
      <sz val="10"/>
      <name val="Tahoma"/>
      <family val="0"/>
    </font>
    <font>
      <b/>
      <vertAlign val="superscript"/>
      <sz val="10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i/>
      <sz val="12"/>
      <name val="Times New Roman"/>
      <family val="1"/>
    </font>
    <font>
      <b/>
      <sz val="9"/>
      <name val="Tahoma"/>
      <family val="2"/>
    </font>
    <font>
      <sz val="11"/>
      <name val="Arial"/>
      <family val="0"/>
    </font>
    <font>
      <sz val="10"/>
      <color indexed="2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8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9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4" fontId="1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left" indent="1"/>
    </xf>
    <xf numFmtId="2" fontId="13" fillId="0" borderId="0" xfId="0" applyNumberFormat="1" applyFont="1" applyAlignment="1">
      <alignment horizontal="right" inden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29" fillId="0" borderId="2" xfId="0" applyNumberFormat="1" applyFont="1" applyBorder="1" applyAlignment="1">
      <alignment horizontal="right" indent="1"/>
    </xf>
    <xf numFmtId="0" fontId="28" fillId="0" borderId="2" xfId="0" applyFont="1" applyBorder="1" applyAlignment="1">
      <alignment horizontal="left"/>
    </xf>
    <xf numFmtId="0" fontId="29" fillId="0" borderId="2" xfId="0" applyFont="1" applyBorder="1" applyAlignment="1">
      <alignment horizontal="right" indent="1"/>
    </xf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/>
    </xf>
    <xf numFmtId="2" fontId="29" fillId="0" borderId="2" xfId="0" applyNumberFormat="1" applyFont="1" applyBorder="1" applyAlignment="1">
      <alignment horizontal="right" indent="1"/>
    </xf>
    <xf numFmtId="0" fontId="28" fillId="0" borderId="3" xfId="0" applyFont="1" applyBorder="1" applyAlignment="1">
      <alignment horizontal="left"/>
    </xf>
    <xf numFmtId="0" fontId="29" fillId="0" borderId="3" xfId="0" applyFont="1" applyBorder="1" applyAlignment="1">
      <alignment horizontal="right" indent="1"/>
    </xf>
    <xf numFmtId="164" fontId="29" fillId="0" borderId="3" xfId="0" applyNumberFormat="1" applyFont="1" applyBorder="1" applyAlignment="1">
      <alignment horizontal="right" indent="1"/>
    </xf>
    <xf numFmtId="2" fontId="29" fillId="0" borderId="3" xfId="0" applyNumberFormat="1" applyFont="1" applyBorder="1" applyAlignment="1">
      <alignment horizontal="right" indent="1"/>
    </xf>
    <xf numFmtId="0" fontId="34" fillId="0" borderId="4" xfId="0" applyFont="1" applyBorder="1" applyAlignment="1">
      <alignment horizontal="right" indent="1"/>
    </xf>
    <xf numFmtId="0" fontId="34" fillId="0" borderId="4" xfId="0" applyFont="1" applyBorder="1" applyAlignment="1">
      <alignment horizontal="left"/>
    </xf>
    <xf numFmtId="164" fontId="35" fillId="0" borderId="4" xfId="0" applyNumberFormat="1" applyFont="1" applyBorder="1" applyAlignment="1">
      <alignment horizontal="right" indent="1"/>
    </xf>
    <xf numFmtId="2" fontId="35" fillId="0" borderId="4" xfId="0" applyNumberFormat="1" applyFont="1" applyBorder="1" applyAlignment="1">
      <alignment horizontal="right" indent="1"/>
    </xf>
    <xf numFmtId="0" fontId="35" fillId="0" borderId="4" xfId="0" applyFont="1" applyBorder="1" applyAlignment="1">
      <alignment horizontal="center"/>
    </xf>
    <xf numFmtId="0" fontId="34" fillId="0" borderId="2" xfId="0" applyFont="1" applyBorder="1" applyAlignment="1">
      <alignment horizontal="right" indent="1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right" indent="1"/>
    </xf>
    <xf numFmtId="164" fontId="35" fillId="0" borderId="2" xfId="0" applyNumberFormat="1" applyFont="1" applyBorder="1" applyAlignment="1">
      <alignment horizontal="right" indent="1"/>
    </xf>
    <xf numFmtId="2" fontId="35" fillId="0" borderId="2" xfId="0" applyNumberFormat="1" applyFont="1" applyBorder="1" applyAlignment="1">
      <alignment horizontal="right" indent="1"/>
    </xf>
    <xf numFmtId="0" fontId="35" fillId="0" borderId="2" xfId="0" applyFont="1" applyBorder="1" applyAlignment="1">
      <alignment horizontal="center"/>
    </xf>
    <xf numFmtId="0" fontId="34" fillId="0" borderId="5" xfId="0" applyFont="1" applyFill="1" applyBorder="1" applyAlignment="1">
      <alignment horizontal="left"/>
    </xf>
    <xf numFmtId="164" fontId="35" fillId="0" borderId="5" xfId="0" applyNumberFormat="1" applyFont="1" applyFill="1" applyBorder="1" applyAlignment="1">
      <alignment horizontal="right" indent="1"/>
    </xf>
    <xf numFmtId="2" fontId="35" fillId="0" borderId="5" xfId="0" applyNumberFormat="1" applyFont="1" applyFill="1" applyBorder="1" applyAlignment="1">
      <alignment horizontal="right" indent="1"/>
    </xf>
    <xf numFmtId="0" fontId="22" fillId="0" borderId="2" xfId="0" applyFont="1" applyBorder="1" applyAlignment="1">
      <alignment/>
    </xf>
    <xf numFmtId="164" fontId="35" fillId="0" borderId="2" xfId="0" applyNumberFormat="1" applyFont="1" applyFill="1" applyBorder="1" applyAlignment="1">
      <alignment horizontal="right" indent="1"/>
    </xf>
    <xf numFmtId="0" fontId="34" fillId="0" borderId="5" xfId="0" applyFont="1" applyFill="1" applyBorder="1" applyAlignment="1">
      <alignment horizontal="right" indent="1"/>
    </xf>
    <xf numFmtId="0" fontId="34" fillId="0" borderId="2" xfId="0" applyFont="1" applyBorder="1" applyAlignment="1">
      <alignment/>
    </xf>
    <xf numFmtId="0" fontId="22" fillId="0" borderId="2" xfId="0" applyFont="1" applyBorder="1" applyAlignment="1">
      <alignment horizontal="right" indent="1"/>
    </xf>
    <xf numFmtId="0" fontId="37" fillId="0" borderId="2" xfId="0" applyFont="1" applyBorder="1" applyAlignment="1">
      <alignment/>
    </xf>
    <xf numFmtId="0" fontId="29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22" fillId="0" borderId="2" xfId="0" applyNumberFormat="1" applyFont="1" applyBorder="1" applyAlignment="1">
      <alignment horizontal="right" indent="1"/>
    </xf>
    <xf numFmtId="0" fontId="28" fillId="0" borderId="6" xfId="0" applyFont="1" applyBorder="1" applyAlignment="1">
      <alignment horizontal="right" indent="1"/>
    </xf>
    <xf numFmtId="0" fontId="28" fillId="0" borderId="7" xfId="0" applyFont="1" applyBorder="1" applyAlignment="1">
      <alignment horizontal="right" indent="1"/>
    </xf>
    <xf numFmtId="0" fontId="34" fillId="0" borderId="8" xfId="0" applyFont="1" applyBorder="1" applyAlignment="1">
      <alignment horizontal="right" indent="1"/>
    </xf>
    <xf numFmtId="0" fontId="34" fillId="0" borderId="6" xfId="0" applyFont="1" applyBorder="1" applyAlignment="1">
      <alignment horizontal="right" indent="1"/>
    </xf>
    <xf numFmtId="0" fontId="34" fillId="0" borderId="9" xfId="0" applyFont="1" applyFill="1" applyBorder="1" applyAlignment="1">
      <alignment horizontal="right" indent="1"/>
    </xf>
    <xf numFmtId="0" fontId="34" fillId="0" borderId="6" xfId="0" applyFont="1" applyBorder="1" applyAlignment="1">
      <alignment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8" fillId="0" borderId="14" xfId="0" applyFont="1" applyBorder="1" applyAlignment="1">
      <alignment horizontal="right" indent="1"/>
    </xf>
    <xf numFmtId="0" fontId="28" fillId="0" borderId="15" xfId="0" applyFont="1" applyBorder="1" applyAlignment="1">
      <alignment horizontal="left"/>
    </xf>
    <xf numFmtId="0" fontId="29" fillId="0" borderId="15" xfId="0" applyFont="1" applyBorder="1" applyAlignment="1">
      <alignment horizontal="right" indent="1"/>
    </xf>
    <xf numFmtId="164" fontId="29" fillId="0" borderId="15" xfId="0" applyNumberFormat="1" applyFont="1" applyBorder="1" applyAlignment="1">
      <alignment horizontal="right" indent="1"/>
    </xf>
    <xf numFmtId="2" fontId="29" fillId="0" borderId="15" xfId="0" applyNumberFormat="1" applyFont="1" applyBorder="1" applyAlignment="1">
      <alignment horizontal="right" indent="1"/>
    </xf>
    <xf numFmtId="0" fontId="29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right" indent="1"/>
    </xf>
    <xf numFmtId="0" fontId="39" fillId="0" borderId="21" xfId="0" applyFont="1" applyBorder="1" applyAlignment="1">
      <alignment horizontal="left"/>
    </xf>
    <xf numFmtId="0" fontId="40" fillId="0" borderId="21" xfId="0" applyFont="1" applyBorder="1" applyAlignment="1">
      <alignment horizontal="right" indent="1"/>
    </xf>
    <xf numFmtId="0" fontId="40" fillId="0" borderId="21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38" fillId="0" borderId="23" xfId="0" applyFont="1" applyBorder="1" applyAlignment="1">
      <alignment horizontal="right" inden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 indent="1"/>
    </xf>
    <xf numFmtId="0" fontId="40" fillId="0" borderId="0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38" fillId="0" borderId="25" xfId="0" applyFont="1" applyBorder="1" applyAlignment="1">
      <alignment horizontal="right" indent="1"/>
    </xf>
    <xf numFmtId="0" fontId="39" fillId="0" borderId="26" xfId="0" applyFont="1" applyBorder="1" applyAlignment="1">
      <alignment horizontal="left"/>
    </xf>
    <xf numFmtId="0" fontId="40" fillId="0" borderId="26" xfId="0" applyFont="1" applyBorder="1" applyAlignment="1">
      <alignment horizontal="right" indent="1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/>
    </xf>
    <xf numFmtId="0" fontId="0" fillId="0" borderId="1" xfId="0" applyBorder="1" applyAlignment="1">
      <alignment horizontal="right" indent="1"/>
    </xf>
    <xf numFmtId="11" fontId="19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0" fontId="26" fillId="0" borderId="0" xfId="0" applyFont="1" applyBorder="1" applyAlignment="1">
      <alignment horizontal="left" indent="1"/>
    </xf>
    <xf numFmtId="1" fontId="4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9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right" indent="1"/>
    </xf>
    <xf numFmtId="1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 vertical="top" wrapText="1" inden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1" fillId="3" borderId="0" xfId="0" applyFont="1" applyFill="1" applyAlignment="1">
      <alignment/>
    </xf>
    <xf numFmtId="164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indent="1"/>
    </xf>
    <xf numFmtId="2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right" inden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right" indent="1"/>
    </xf>
    <xf numFmtId="11" fontId="31" fillId="0" borderId="1" xfId="0" applyNumberFormat="1" applyFont="1" applyBorder="1" applyAlignment="1">
      <alignment/>
    </xf>
    <xf numFmtId="169" fontId="31" fillId="0" borderId="1" xfId="0" applyNumberFormat="1" applyFont="1" applyBorder="1" applyAlignment="1">
      <alignment/>
    </xf>
    <xf numFmtId="169" fontId="0" fillId="0" borderId="1" xfId="0" applyNumberFormat="1" applyBorder="1" applyAlignment="1">
      <alignment horizontal="right" indent="1"/>
    </xf>
    <xf numFmtId="169" fontId="7" fillId="0" borderId="1" xfId="0" applyNumberFormat="1" applyFont="1" applyBorder="1" applyAlignment="1">
      <alignment horizontal="right" indent="1"/>
    </xf>
    <xf numFmtId="169" fontId="0" fillId="0" borderId="1" xfId="0" applyNumberFormat="1" applyFont="1" applyBorder="1" applyAlignment="1">
      <alignment horizontal="right" indent="1"/>
    </xf>
    <xf numFmtId="0" fontId="56" fillId="5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6" fillId="0" borderId="0" xfId="0" applyNumberFormat="1" applyFont="1" applyAlignment="1">
      <alignment horizontal="right" indent="1"/>
    </xf>
    <xf numFmtId="1" fontId="58" fillId="4" borderId="0" xfId="0" applyNumberFormat="1" applyFont="1" applyFill="1" applyBorder="1" applyAlignment="1">
      <alignment horizontal="right" indent="1"/>
    </xf>
    <xf numFmtId="0" fontId="58" fillId="4" borderId="0" xfId="0" applyFont="1" applyFill="1" applyBorder="1" applyAlignment="1">
      <alignment horizontal="right" indent="1"/>
    </xf>
    <xf numFmtId="169" fontId="58" fillId="4" borderId="0" xfId="0" applyNumberFormat="1" applyFont="1" applyFill="1" applyBorder="1" applyAlignment="1">
      <alignment horizontal="right" indent="1"/>
    </xf>
    <xf numFmtId="0" fontId="6" fillId="4" borderId="20" xfId="0" applyFont="1" applyFill="1" applyBorder="1" applyAlignment="1">
      <alignment/>
    </xf>
    <xf numFmtId="2" fontId="59" fillId="4" borderId="22" xfId="0" applyNumberFormat="1" applyFont="1" applyFill="1" applyBorder="1" applyAlignment="1">
      <alignment horizontal="right" indent="1"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right" indent="1"/>
    </xf>
    <xf numFmtId="164" fontId="6" fillId="4" borderId="23" xfId="0" applyNumberFormat="1" applyFont="1" applyFill="1" applyBorder="1" applyAlignment="1" applyProtection="1">
      <alignment/>
      <protection/>
    </xf>
    <xf numFmtId="2" fontId="59" fillId="4" borderId="24" xfId="0" applyNumberFormat="1" applyFont="1" applyFill="1" applyBorder="1" applyAlignment="1">
      <alignment horizontal="right" indent="1"/>
    </xf>
    <xf numFmtId="164" fontId="6" fillId="4" borderId="25" xfId="0" applyNumberFormat="1" applyFont="1" applyFill="1" applyBorder="1" applyAlignment="1" applyProtection="1">
      <alignment/>
      <protection/>
    </xf>
    <xf numFmtId="2" fontId="59" fillId="4" borderId="27" xfId="0" applyNumberFormat="1" applyFont="1" applyFill="1" applyBorder="1" applyAlignment="1">
      <alignment horizontal="right" indent="1"/>
    </xf>
    <xf numFmtId="169" fontId="59" fillId="4" borderId="0" xfId="0" applyNumberFormat="1" applyFont="1" applyFill="1" applyAlignment="1">
      <alignment horizontal="right" inden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top"/>
    </xf>
    <xf numFmtId="0" fontId="3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6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 wrapText="1" indent="1"/>
    </xf>
    <xf numFmtId="0" fontId="47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 indent="1"/>
    </xf>
    <xf numFmtId="2" fontId="62" fillId="0" borderId="0" xfId="0" applyNumberFormat="1" applyFont="1" applyBorder="1" applyAlignment="1">
      <alignment horizontal="right" vertical="top" wrapText="1" indent="1"/>
    </xf>
    <xf numFmtId="1" fontId="9" fillId="0" borderId="0" xfId="0" applyNumberFormat="1" applyFont="1" applyBorder="1" applyAlignment="1">
      <alignment horizontal="right" vertical="top" wrapText="1" indent="1"/>
    </xf>
    <xf numFmtId="2" fontId="9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2" fontId="9" fillId="0" borderId="0" xfId="0" applyNumberFormat="1" applyFont="1" applyBorder="1" applyAlignment="1">
      <alignment horizontal="right" vertical="center" wrapText="1" indent="1"/>
    </xf>
    <xf numFmtId="2" fontId="62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indent="1"/>
    </xf>
    <xf numFmtId="0" fontId="11" fillId="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 indent="1"/>
    </xf>
    <xf numFmtId="0" fontId="63" fillId="0" borderId="28" xfId="0" applyFont="1" applyBorder="1" applyAlignment="1">
      <alignment horizontal="right" vertical="center" wrapText="1" indent="1"/>
    </xf>
    <xf numFmtId="0" fontId="65" fillId="0" borderId="28" xfId="0" applyFont="1" applyBorder="1" applyAlignment="1">
      <alignment horizontal="right" vertical="center" wrapText="1" indent="1"/>
    </xf>
    <xf numFmtId="0" fontId="66" fillId="0" borderId="28" xfId="0" applyFont="1" applyBorder="1" applyAlignment="1">
      <alignment horizontal="right" vertical="center" wrapText="1" indent="1"/>
    </xf>
    <xf numFmtId="0" fontId="69" fillId="0" borderId="28" xfId="0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70" fillId="0" borderId="29" xfId="0" applyFont="1" applyBorder="1" applyAlignment="1">
      <alignment horizontal="right" vertical="center" wrapText="1" indent="1"/>
    </xf>
    <xf numFmtId="0" fontId="72" fillId="0" borderId="30" xfId="0" applyFont="1" applyBorder="1" applyAlignment="1">
      <alignment horizontal="right" vertical="center" wrapText="1" indent="1"/>
    </xf>
    <xf numFmtId="0" fontId="71" fillId="0" borderId="30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51" fillId="4" borderId="0" xfId="0" applyFont="1" applyFill="1" applyAlignment="1">
      <alignment/>
    </xf>
    <xf numFmtId="0" fontId="47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/>
    </xf>
    <xf numFmtId="0" fontId="59" fillId="6" borderId="0" xfId="0" applyFont="1" applyFill="1" applyAlignment="1">
      <alignment horizontal="right"/>
    </xf>
    <xf numFmtId="0" fontId="31" fillId="0" borderId="0" xfId="0" applyFont="1" applyBorder="1" applyAlignment="1">
      <alignment/>
    </xf>
    <xf numFmtId="0" fontId="58" fillId="3" borderId="0" xfId="0" applyFont="1" applyFill="1" applyAlignment="1">
      <alignment horizontal="center"/>
    </xf>
    <xf numFmtId="0" fontId="58" fillId="3" borderId="0" xfId="0" applyFont="1" applyFill="1" applyBorder="1" applyAlignment="1">
      <alignment horizontal="center"/>
    </xf>
    <xf numFmtId="1" fontId="83" fillId="0" borderId="0" xfId="0" applyNumberFormat="1" applyFont="1" applyAlignment="1">
      <alignment horizontal="right" indent="1"/>
    </xf>
    <xf numFmtId="2" fontId="83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2"/>
    </xf>
    <xf numFmtId="164" fontId="79" fillId="4" borderId="0" xfId="0" applyNumberFormat="1" applyFont="1" applyFill="1" applyBorder="1" applyAlignment="1" applyProtection="1">
      <alignment horizontal="right" indent="1"/>
      <protection/>
    </xf>
    <xf numFmtId="164" fontId="32" fillId="4" borderId="0" xfId="0" applyNumberFormat="1" applyFont="1" applyFill="1" applyBorder="1" applyAlignment="1" applyProtection="1">
      <alignment horizontal="right" indent="1"/>
      <protection/>
    </xf>
    <xf numFmtId="164" fontId="80" fillId="4" borderId="0" xfId="0" applyNumberFormat="1" applyFont="1" applyFill="1" applyBorder="1" applyAlignment="1" applyProtection="1">
      <alignment horizontal="right" indent="1"/>
      <protection/>
    </xf>
    <xf numFmtId="164" fontId="87" fillId="4" borderId="0" xfId="0" applyNumberFormat="1" applyFont="1" applyFill="1" applyBorder="1" applyAlignment="1" applyProtection="1">
      <alignment horizontal="right" indent="1"/>
      <protection/>
    </xf>
    <xf numFmtId="164" fontId="84" fillId="4" borderId="0" xfId="0" applyNumberFormat="1" applyFont="1" applyFill="1" applyBorder="1" applyAlignment="1" applyProtection="1">
      <alignment horizontal="center"/>
      <protection/>
    </xf>
    <xf numFmtId="0" fontId="57" fillId="4" borderId="0" xfId="0" applyFont="1" applyFill="1" applyAlignment="1">
      <alignment horizontal="right" indent="1"/>
    </xf>
    <xf numFmtId="0" fontId="58" fillId="0" borderId="0" xfId="0" applyFont="1" applyAlignment="1">
      <alignment horizontal="right" indent="1"/>
    </xf>
    <xf numFmtId="0" fontId="58" fillId="0" borderId="0" xfId="0" applyFont="1" applyBorder="1" applyAlignment="1">
      <alignment horizontal="right" indent="1"/>
    </xf>
    <xf numFmtId="169" fontId="58" fillId="4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/>
    </xf>
    <xf numFmtId="2" fontId="83" fillId="0" borderId="0" xfId="0" applyNumberFormat="1" applyFont="1" applyBorder="1" applyAlignment="1">
      <alignment horizontal="right" indent="1"/>
    </xf>
    <xf numFmtId="0" fontId="83" fillId="0" borderId="0" xfId="0" applyFont="1" applyBorder="1" applyAlignment="1">
      <alignment horizontal="right" vertical="top" wrapText="1" indent="1"/>
    </xf>
    <xf numFmtId="2" fontId="83" fillId="0" borderId="0" xfId="0" applyNumberFormat="1" applyFont="1" applyBorder="1" applyAlignment="1">
      <alignment horizontal="right" vertical="top" wrapText="1" indent="1"/>
    </xf>
    <xf numFmtId="2" fontId="83" fillId="0" borderId="0" xfId="0" applyNumberFormat="1" applyFont="1" applyBorder="1" applyAlignment="1">
      <alignment horizontal="center"/>
    </xf>
    <xf numFmtId="2" fontId="83" fillId="0" borderId="0" xfId="0" applyNumberFormat="1" applyFont="1" applyBorder="1" applyAlignment="1">
      <alignment horizontal="right" vertical="center" wrapText="1" indent="1"/>
    </xf>
    <xf numFmtId="2" fontId="83" fillId="0" borderId="0" xfId="0" applyNumberFormat="1" applyFont="1" applyBorder="1" applyAlignment="1">
      <alignment horizontal="right" vertical="center" indent="1"/>
    </xf>
    <xf numFmtId="0" fontId="58" fillId="6" borderId="0" xfId="0" applyFont="1" applyFill="1" applyBorder="1" applyAlignment="1">
      <alignment horizontal="right"/>
    </xf>
    <xf numFmtId="0" fontId="93" fillId="0" borderId="0" xfId="0" applyFont="1" applyBorder="1" applyAlignment="1">
      <alignment horizontal="right" vertical="center" indent="1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93" fillId="0" borderId="0" xfId="0" applyFont="1" applyBorder="1" applyAlignment="1">
      <alignment horizontal="right" vertical="center" indent="1"/>
    </xf>
    <xf numFmtId="0" fontId="58" fillId="6" borderId="0" xfId="0" applyFont="1" applyFill="1" applyBorder="1" applyAlignment="1">
      <alignment horizontal="right" vertical="center" indent="1"/>
    </xf>
    <xf numFmtId="2" fontId="83" fillId="0" borderId="0" xfId="0" applyNumberFormat="1" applyFont="1" applyBorder="1" applyAlignment="1">
      <alignment horizontal="right" vertical="top" wrapText="1" indent="1"/>
    </xf>
    <xf numFmtId="2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right" vertical="top" wrapText="1" indent="1"/>
    </xf>
    <xf numFmtId="2" fontId="83" fillId="0" borderId="0" xfId="0" applyNumberFormat="1" applyFont="1" applyBorder="1" applyAlignment="1">
      <alignment horizontal="right" vertical="center" wrapText="1" indent="1"/>
    </xf>
    <xf numFmtId="2" fontId="83" fillId="0" borderId="0" xfId="0" applyNumberFormat="1" applyFont="1" applyBorder="1" applyAlignment="1">
      <alignment horizontal="right" vertical="center" indent="1"/>
    </xf>
    <xf numFmtId="1" fontId="83" fillId="0" borderId="0" xfId="0" applyNumberFormat="1" applyFont="1" applyBorder="1" applyAlignment="1">
      <alignment horizontal="right" vertical="top" wrapText="1" indent="1"/>
    </xf>
    <xf numFmtId="0" fontId="11" fillId="0" borderId="0" xfId="0" applyFont="1" applyBorder="1" applyAlignment="1">
      <alignment horizontal="right" indent="1"/>
    </xf>
    <xf numFmtId="0" fontId="11" fillId="0" borderId="0" xfId="0" applyFont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1" fontId="83" fillId="0" borderId="0" xfId="0" applyNumberFormat="1" applyFont="1" applyBorder="1" applyAlignment="1">
      <alignment horizontal="right" vertical="top" wrapText="1" indent="1"/>
    </xf>
    <xf numFmtId="0" fontId="83" fillId="0" borderId="0" xfId="0" applyFont="1" applyBorder="1" applyAlignment="1">
      <alignment horizontal="right" vertical="center" wrapText="1" indent="1"/>
    </xf>
    <xf numFmtId="0" fontId="83" fillId="0" borderId="0" xfId="0" applyFont="1" applyAlignment="1">
      <alignment horizontal="right" indent="2"/>
    </xf>
    <xf numFmtId="164" fontId="21" fillId="4" borderId="0" xfId="0" applyNumberFormat="1" applyFont="1" applyFill="1" applyBorder="1" applyAlignment="1" applyProtection="1">
      <alignment horizontal="center" vertical="justify"/>
      <protection/>
    </xf>
    <xf numFmtId="0" fontId="91" fillId="0" borderId="31" xfId="0" applyFont="1" applyBorder="1" applyAlignment="1">
      <alignment horizontal="right" vertical="center" wrapText="1" indent="1"/>
    </xf>
    <xf numFmtId="0" fontId="91" fillId="0" borderId="28" xfId="0" applyFont="1" applyBorder="1" applyAlignment="1">
      <alignment horizontal="right" vertical="center" wrapText="1" indent="1"/>
    </xf>
    <xf numFmtId="0" fontId="78" fillId="0" borderId="31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9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16</xdr:row>
      <xdr:rowOff>66675</xdr:rowOff>
    </xdr:from>
    <xdr:to>
      <xdr:col>4</xdr:col>
      <xdr:colOff>866775</xdr:colOff>
      <xdr:row>20</xdr:row>
      <xdr:rowOff>104775</xdr:rowOff>
    </xdr:to>
    <xdr:pic macro="[0]!GLAVEN"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76600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114300</xdr:rowOff>
    </xdr:from>
    <xdr:to>
      <xdr:col>6</xdr:col>
      <xdr:colOff>209550</xdr:colOff>
      <xdr:row>3</xdr:row>
      <xdr:rowOff>171450</xdr:rowOff>
    </xdr:to>
    <xdr:pic macro="[0]!GLAVEN"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"/>
  <sheetViews>
    <sheetView tabSelected="1" zoomScale="145" zoomScaleNormal="145" workbookViewId="0" topLeftCell="A1">
      <selection activeCell="E13" sqref="E13"/>
    </sheetView>
  </sheetViews>
  <sheetFormatPr defaultColWidth="9.140625" defaultRowHeight="12.75"/>
  <cols>
    <col min="1" max="1" width="19.57421875" style="0" customWidth="1"/>
    <col min="2" max="2" width="12.28125" style="0" customWidth="1"/>
    <col min="3" max="3" width="8.140625" style="0" customWidth="1"/>
    <col min="4" max="4" width="18.421875" style="0" customWidth="1"/>
    <col min="5" max="5" width="18.00390625" style="0" customWidth="1"/>
    <col min="6" max="6" width="4.140625" style="0" customWidth="1"/>
    <col min="7" max="7" width="5.00390625" style="0" customWidth="1"/>
    <col min="8" max="8" width="11.00390625" style="0" customWidth="1"/>
    <col min="9" max="9" width="12.140625" style="0" customWidth="1"/>
    <col min="10" max="10" width="8.7109375" style="0" customWidth="1"/>
    <col min="14" max="15" width="9.57421875" style="0" bestFit="1" customWidth="1"/>
  </cols>
  <sheetData>
    <row r="1" spans="1:16" ht="18.75" customHeight="1">
      <c r="A1" s="212" t="s">
        <v>127</v>
      </c>
      <c r="B1" s="227" t="s">
        <v>26</v>
      </c>
      <c r="C1" s="126"/>
      <c r="D1" s="256" t="s">
        <v>124</v>
      </c>
      <c r="E1" s="256"/>
      <c r="H1" s="141" t="s">
        <v>209</v>
      </c>
      <c r="I1" s="141" t="s">
        <v>209</v>
      </c>
      <c r="J1" s="23"/>
      <c r="K1" s="8"/>
      <c r="L1" s="8"/>
      <c r="M1" s="8"/>
      <c r="N1" s="9"/>
      <c r="O1" s="9"/>
      <c r="P1" s="4"/>
    </row>
    <row r="2" spans="1:16" ht="16.5" customHeight="1">
      <c r="A2" s="212" t="s">
        <v>128</v>
      </c>
      <c r="B2" s="227" t="s">
        <v>28</v>
      </c>
      <c r="D2" s="222" t="s">
        <v>208</v>
      </c>
      <c r="E2" s="159">
        <v>110</v>
      </c>
      <c r="H2" s="141" t="s">
        <v>210</v>
      </c>
      <c r="I2" s="141" t="s">
        <v>211</v>
      </c>
      <c r="J2" s="24"/>
      <c r="K2" s="12"/>
      <c r="L2" s="13"/>
      <c r="M2" s="12"/>
      <c r="N2" s="14"/>
      <c r="O2" s="14"/>
      <c r="P2" s="4"/>
    </row>
    <row r="3" spans="2:16" ht="15" customHeight="1">
      <c r="B3" s="125"/>
      <c r="D3" s="223" t="s">
        <v>206</v>
      </c>
      <c r="E3" s="160" t="s">
        <v>40</v>
      </c>
      <c r="F3" s="261">
        <f>VLOOKUP(E3,'Tipski jazinja'!B2:L32,11)</f>
        <v>11</v>
      </c>
      <c r="H3" s="228" t="s">
        <v>26</v>
      </c>
      <c r="I3" s="229" t="s">
        <v>28</v>
      </c>
      <c r="J3" s="25"/>
      <c r="K3" s="4"/>
      <c r="L3" s="4"/>
      <c r="M3" s="4"/>
      <c r="N3" s="15"/>
      <c r="O3" s="4"/>
      <c r="P3" s="4"/>
    </row>
    <row r="4" spans="1:16" ht="15" customHeight="1">
      <c r="A4" s="162" t="s">
        <v>192</v>
      </c>
      <c r="B4" s="163">
        <v>359.15484619140625</v>
      </c>
      <c r="D4" s="223" t="s">
        <v>207</v>
      </c>
      <c r="E4" s="160" t="s">
        <v>55</v>
      </c>
      <c r="F4" s="261">
        <f>VLOOKUP(E4,'Tipski jazinja'!B3:L32,11)</f>
        <v>26</v>
      </c>
      <c r="H4" s="228" t="s">
        <v>94</v>
      </c>
      <c r="I4" s="229" t="s">
        <v>29</v>
      </c>
      <c r="J4" s="25"/>
      <c r="K4" s="4"/>
      <c r="L4" s="4"/>
      <c r="M4" s="4"/>
      <c r="N4" s="15"/>
      <c r="O4" s="4"/>
      <c r="P4" s="4"/>
    </row>
    <row r="5" spans="1:16" ht="18.75">
      <c r="A5" s="164" t="s">
        <v>137</v>
      </c>
      <c r="B5" s="165" t="s">
        <v>123</v>
      </c>
      <c r="D5" s="224" t="s">
        <v>213</v>
      </c>
      <c r="E5" s="161">
        <v>9</v>
      </c>
      <c r="H5" s="228" t="s">
        <v>25</v>
      </c>
      <c r="I5" s="229" t="s">
        <v>73</v>
      </c>
      <c r="J5" s="11"/>
      <c r="K5" s="12"/>
      <c r="L5" s="13"/>
      <c r="M5" s="12"/>
      <c r="N5" s="14"/>
      <c r="O5" s="14"/>
      <c r="P5" s="4"/>
    </row>
    <row r="6" spans="1:16" ht="16.5">
      <c r="A6" s="166" t="s">
        <v>125</v>
      </c>
      <c r="B6" s="167">
        <v>12.052159309387207</v>
      </c>
      <c r="D6" s="224" t="s">
        <v>214</v>
      </c>
      <c r="E6" s="161">
        <v>26</v>
      </c>
      <c r="H6" s="228" t="s">
        <v>96</v>
      </c>
      <c r="I6" s="229" t="s">
        <v>30</v>
      </c>
      <c r="J6" s="11"/>
      <c r="K6" s="12"/>
      <c r="L6" s="13"/>
      <c r="M6" s="12"/>
      <c r="N6" s="14"/>
      <c r="O6" s="14"/>
      <c r="P6" s="4"/>
    </row>
    <row r="7" spans="1:16" ht="15">
      <c r="A7" s="168" t="s">
        <v>126</v>
      </c>
      <c r="B7" s="169">
        <v>10.986392974853516</v>
      </c>
      <c r="D7" s="222" t="s">
        <v>27</v>
      </c>
      <c r="E7" s="161">
        <v>1</v>
      </c>
      <c r="H7" s="228" t="s">
        <v>138</v>
      </c>
      <c r="I7" s="229" t="s">
        <v>60</v>
      </c>
      <c r="J7" s="11"/>
      <c r="K7" s="12"/>
      <c r="L7" s="13"/>
      <c r="M7" s="12"/>
      <c r="N7" s="14"/>
      <c r="O7" s="14"/>
      <c r="P7" s="4"/>
    </row>
    <row r="8" spans="4:16" ht="15">
      <c r="D8" s="222" t="s">
        <v>129</v>
      </c>
      <c r="E8" s="161">
        <v>2</v>
      </c>
      <c r="H8" s="228" t="s">
        <v>219</v>
      </c>
      <c r="I8" s="229" t="s">
        <v>61</v>
      </c>
      <c r="J8" s="11"/>
      <c r="K8" s="12"/>
      <c r="L8" s="13"/>
      <c r="M8" s="12"/>
      <c r="N8" s="14"/>
      <c r="O8" s="14"/>
      <c r="P8" s="4"/>
    </row>
    <row r="9" spans="1:16" ht="15.75">
      <c r="A9" s="162" t="s">
        <v>194</v>
      </c>
      <c r="B9" s="170">
        <v>137.0766443326105</v>
      </c>
      <c r="D9" s="222" t="s">
        <v>212</v>
      </c>
      <c r="E9" s="160">
        <v>75</v>
      </c>
      <c r="H9" s="228" t="s">
        <v>220</v>
      </c>
      <c r="I9" s="229" t="s">
        <v>62</v>
      </c>
      <c r="J9" s="11"/>
      <c r="K9" s="12"/>
      <c r="L9" s="13"/>
      <c r="M9" s="12"/>
      <c r="N9" s="14"/>
      <c r="O9" s="14"/>
      <c r="P9" s="4"/>
    </row>
    <row r="10" spans="1:16" ht="15">
      <c r="A10" s="162" t="s">
        <v>193</v>
      </c>
      <c r="B10" s="170">
        <v>95.96680377792285</v>
      </c>
      <c r="D10" s="225" t="s">
        <v>201</v>
      </c>
      <c r="E10" s="160"/>
      <c r="H10" s="229" t="s">
        <v>143</v>
      </c>
      <c r="I10" s="229" t="s">
        <v>63</v>
      </c>
      <c r="J10" s="11"/>
      <c r="K10" s="12"/>
      <c r="L10" s="13"/>
      <c r="M10" s="12"/>
      <c r="N10" s="14"/>
      <c r="O10" s="14"/>
      <c r="P10" s="4"/>
    </row>
    <row r="11" spans="4:16" ht="15">
      <c r="D11" s="226" t="s">
        <v>215</v>
      </c>
      <c r="E11" s="230">
        <v>0</v>
      </c>
      <c r="H11" s="229" t="s">
        <v>221</v>
      </c>
      <c r="I11" s="229" t="s">
        <v>64</v>
      </c>
      <c r="J11" s="11"/>
      <c r="K11" s="12"/>
      <c r="L11" s="13"/>
      <c r="M11" s="12"/>
      <c r="N11" s="14"/>
      <c r="O11" s="14"/>
      <c r="P11" s="4"/>
    </row>
    <row r="12" spans="1:16" ht="15">
      <c r="A12" s="162" t="s">
        <v>202</v>
      </c>
      <c r="B12" s="170">
        <v>3456.268647591783</v>
      </c>
      <c r="C12" s="108"/>
      <c r="H12" s="229" t="s">
        <v>222</v>
      </c>
      <c r="I12" s="229" t="s">
        <v>66</v>
      </c>
      <c r="J12" s="11"/>
      <c r="K12" s="12"/>
      <c r="L12" s="13"/>
      <c r="M12" s="12"/>
      <c r="N12" s="14"/>
      <c r="O12" s="14"/>
      <c r="P12" s="4"/>
    </row>
    <row r="13" spans="1:16" ht="15">
      <c r="A13" s="162" t="s">
        <v>203</v>
      </c>
      <c r="B13" s="170">
        <v>3464.125732421875</v>
      </c>
      <c r="C13" s="108"/>
      <c r="D13" s="4"/>
      <c r="E13" s="4"/>
      <c r="H13" s="229" t="s">
        <v>144</v>
      </c>
      <c r="I13" s="229" t="s">
        <v>67</v>
      </c>
      <c r="J13" s="11"/>
      <c r="K13" s="12"/>
      <c r="L13" s="13"/>
      <c r="M13" s="12"/>
      <c r="N13" s="14"/>
      <c r="O13" s="14"/>
      <c r="P13" s="4"/>
    </row>
    <row r="14" spans="1:16" ht="15.75">
      <c r="A14" s="109"/>
      <c r="B14" s="27"/>
      <c r="C14" s="26"/>
      <c r="H14" s="229" t="s">
        <v>223</v>
      </c>
      <c r="I14" s="229"/>
      <c r="J14" s="11"/>
      <c r="K14" s="12"/>
      <c r="L14" s="13"/>
      <c r="M14" s="12"/>
      <c r="N14" s="14"/>
      <c r="O14" s="14"/>
      <c r="P14" s="4"/>
    </row>
    <row r="15" spans="1:16" ht="15">
      <c r="A15" s="162" t="s">
        <v>204</v>
      </c>
      <c r="B15" s="170">
        <v>744.626476340231</v>
      </c>
      <c r="C15" s="4"/>
      <c r="F15" s="216"/>
      <c r="G15" s="10"/>
      <c r="H15" s="229" t="s">
        <v>224</v>
      </c>
      <c r="I15" s="229"/>
      <c r="J15" s="11"/>
      <c r="K15" s="12"/>
      <c r="L15" s="13"/>
      <c r="M15" s="12"/>
      <c r="N15" s="14"/>
      <c r="O15" s="14"/>
      <c r="P15" s="4"/>
    </row>
    <row r="16" spans="1:16" ht="15.75">
      <c r="A16" s="162" t="s">
        <v>205</v>
      </c>
      <c r="B16" s="170">
        <v>343.47792974527204</v>
      </c>
      <c r="C16" s="26"/>
      <c r="F16" s="216"/>
      <c r="G16" s="10"/>
      <c r="H16" s="116"/>
      <c r="I16" s="11"/>
      <c r="J16" s="11"/>
      <c r="K16" s="12"/>
      <c r="L16" s="13"/>
      <c r="M16" s="12"/>
      <c r="N16" s="14"/>
      <c r="O16" s="14"/>
      <c r="P16" s="4"/>
    </row>
    <row r="17" spans="1:16" ht="18" customHeight="1">
      <c r="A17" s="113"/>
      <c r="B17" s="112"/>
      <c r="F17" s="4"/>
      <c r="G17" s="10"/>
      <c r="H17" s="116"/>
      <c r="I17" s="11"/>
      <c r="J17" s="11"/>
      <c r="K17" s="12"/>
      <c r="L17" s="13"/>
      <c r="M17" s="12"/>
      <c r="N17" s="14"/>
      <c r="O17" s="14"/>
      <c r="P17" s="4"/>
    </row>
    <row r="18" spans="1:16" ht="18" customHeight="1">
      <c r="A18" s="114"/>
      <c r="B18" s="110"/>
      <c r="F18" s="4"/>
      <c r="G18" s="10"/>
      <c r="H18" s="116"/>
      <c r="I18" s="11"/>
      <c r="J18" s="11"/>
      <c r="K18" s="12"/>
      <c r="L18" s="13"/>
      <c r="M18" s="12"/>
      <c r="N18" s="18"/>
      <c r="O18" s="18"/>
      <c r="P18" s="4"/>
    </row>
    <row r="19" spans="1:16" ht="18" customHeight="1">
      <c r="A19" s="29"/>
      <c r="B19" s="22"/>
      <c r="F19" s="4"/>
      <c r="G19" s="10"/>
      <c r="H19" s="116"/>
      <c r="I19" s="11"/>
      <c r="J19" s="11"/>
      <c r="K19" s="12"/>
      <c r="L19" s="13"/>
      <c r="M19" s="12"/>
      <c r="N19" s="18"/>
      <c r="O19" s="18"/>
      <c r="P19" s="4"/>
    </row>
    <row r="20" spans="1:16" ht="15" customHeight="1">
      <c r="A20" s="21"/>
      <c r="D20" s="22"/>
      <c r="E20" s="22"/>
      <c r="F20" s="4"/>
      <c r="G20" s="10"/>
      <c r="H20" s="116"/>
      <c r="I20" s="11"/>
      <c r="J20" s="11"/>
      <c r="K20" s="12"/>
      <c r="L20" s="13"/>
      <c r="M20" s="12"/>
      <c r="N20" s="18"/>
      <c r="O20" s="18"/>
      <c r="P20" s="4"/>
    </row>
    <row r="21" spans="1:16" ht="15">
      <c r="A21" s="16"/>
      <c r="D21" s="4"/>
      <c r="E21" s="4"/>
      <c r="F21" s="4"/>
      <c r="G21" s="5"/>
      <c r="I21" s="11"/>
      <c r="J21" s="2"/>
      <c r="K21" s="3"/>
      <c r="L21" s="3"/>
      <c r="M21" s="4"/>
      <c r="N21" s="4"/>
      <c r="O21" s="4"/>
      <c r="P21" s="4"/>
    </row>
    <row r="22" spans="1:17" ht="15">
      <c r="A22" s="16"/>
      <c r="D22" s="4"/>
      <c r="E22" s="4"/>
      <c r="F22" s="4"/>
      <c r="G22" s="17"/>
      <c r="H22" s="19"/>
      <c r="I22" s="4"/>
      <c r="J22" s="11"/>
      <c r="K22" s="4"/>
      <c r="L22" s="4"/>
      <c r="M22" s="4"/>
      <c r="N22" s="4"/>
      <c r="O22" s="4"/>
      <c r="P22" s="4"/>
      <c r="Q22" s="4"/>
    </row>
    <row r="23" spans="1:17" ht="15">
      <c r="A23" s="16"/>
      <c r="D23" s="4"/>
      <c r="E23" s="4"/>
      <c r="F23" s="4"/>
      <c r="G23" s="4"/>
      <c r="H23" s="4"/>
      <c r="I23" s="4"/>
      <c r="J23" s="11"/>
      <c r="K23" s="4"/>
      <c r="L23" s="4"/>
      <c r="M23" s="4"/>
      <c r="N23" s="6"/>
      <c r="O23" s="4"/>
      <c r="P23" s="4"/>
      <c r="Q23" s="4"/>
    </row>
    <row r="24" spans="1:17" ht="15.75">
      <c r="A24" s="20"/>
      <c r="D24" s="4"/>
      <c r="E24" s="4"/>
      <c r="F24" s="4"/>
      <c r="G24" s="4"/>
      <c r="H24" s="4"/>
      <c r="I24" s="4"/>
      <c r="J24" s="11"/>
      <c r="K24" s="4"/>
      <c r="L24" s="4"/>
      <c r="M24" s="4"/>
      <c r="N24" s="4"/>
      <c r="O24" s="4"/>
      <c r="P24" s="4"/>
      <c r="Q24" s="4"/>
    </row>
    <row r="25" spans="1:10" ht="15.75">
      <c r="A25" s="1"/>
      <c r="D25" s="4"/>
      <c r="J25" s="2"/>
    </row>
    <row r="26" spans="4:10" ht="12.75">
      <c r="D26" s="4"/>
      <c r="J26" s="4"/>
    </row>
    <row r="27" spans="4:10" ht="12.75">
      <c r="D27" s="4"/>
      <c r="J27" s="4"/>
    </row>
    <row r="28" spans="4:10" ht="12.75">
      <c r="D28" s="4"/>
      <c r="J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</sheetData>
  <sheetProtection/>
  <mergeCells count="1">
    <mergeCell ref="D1:E1"/>
  </mergeCells>
  <dataValidations count="11">
    <dataValidation type="list" allowBlank="1" showInputMessage="1" showErrorMessage="1" promptTitle="Pritisok na vetrot" prompt="Vnesete go pritisokot na vetrot (daN/m2):&#10;50  60  75  90 110  130" sqref="E9">
      <formula1>PV</formula1>
    </dataValidation>
    <dataValidation type="list" allowBlank="1" showInputMessage="1" showErrorMessage="1" promptTitle="Tip na izolacija" prompt="Vnesi go tipot na primenetata izolacija&#10;spored listata od kolona B vo rabotniot list &quot;Izolatori&quot;" sqref="B2">
      <formula1>Izolatori</formula1>
    </dataValidation>
    <dataValidation type="list" allowBlank="1" showInputMessage="1" showErrorMessage="1" promptTitle="Nominalen napon (kV)" prompt="Vnesi go nominalniot napon na vodot:  10, 20, 35 110, 220, 380 kV" sqref="E2">
      <formula1>Un</formula1>
    </dataValidation>
    <dataValidation type="list" allowBlank="1" showInputMessage="1" showErrorMessage="1" promptTitle="Tip na sprovodnici" prompt="Vnesi go redniot broj na sprovodnicite spored redniot broj od kolonata &quot;A&quot; na rabotniot list &quot;Tipski&quot;" sqref="E3">
      <formula1>Provodnici</formula1>
    </dataValidation>
    <dataValidation type="list" allowBlank="1" showInputMessage="1" showErrorMessage="1" promptTitle="Tip na zastitno jaze" prompt="Vnesete go redniot broj na jazeto spored redniot broj od kolonata &quot;A&quot; na rabotniot list &quot;Tipski&quot;. &#10;Ako nema zastitno jaze stavete go brojot 31" sqref="E4">
      <formula1>ZJ</formula1>
    </dataValidation>
    <dataValidation type="list" allowBlank="1" showInputMessage="1" showErrorMessage="1" promptTitle="Fakot na NZDT" prompt="Vnesete go faktorot na NZDT:&#10;1.0   1.6   2.5   4.0  ili drug proizvolen broj" sqref="E7">
      <formula1>kn</formula1>
    </dataValidation>
    <dataValidation type="list" allowBlank="1" showInputMessage="1" showErrorMessage="1" promptTitle="Fakot na IZDT" prompt="Vnesete go faktorot na IZDT:&#10;2.0  ili  3.0" sqref="E8">
      <formula1>ki</formula1>
    </dataValidation>
    <dataValidation type="decimal" allowBlank="1" showInputMessage="1" showErrorMessage="1" promptTitle="Max. rab. napreganje" prompt="Vnese te go maksimalnoto rabotno napreganje na sprovodnicite (daN/mm2)" errorTitle="Greska vo sM" error="Napreganjeto na sprovodnicite vi e pogresno izbrano" sqref="E5">
      <formula1>0</formula1>
      <formula2>100</formula2>
    </dataValidation>
    <dataValidation type="decimal" allowBlank="1" showInputMessage="1" showErrorMessage="1" promptTitle="Max. rab.napreganje" prompt="Vnesete go max. rabotno napreganje na zastitnoto jaze (daN/mm2)&#10;Dokolku ne postoi zastitno jaze stavete vrednost  0.&#10;" errorTitle="Greska vo vrednosta " error="Vnesovte pogresna vrednost za napreganjeto vo za. jaze" sqref="E6">
      <formula1>0</formula1>
      <formula2>120</formula2>
    </dataValidation>
    <dataValidation allowBlank="1" showInputMessage="1" showErrorMessage="1" promptTitle="Propisi" prompt="Ako rabotite po novite propisi ostavete prazno.&#10;Ako rabotite po starite propisi stavete go zborot STARI" error="Vnesete STARI ili ostavete prazno" sqref="E10"/>
    <dataValidation type="list" allowBlank="1" showInputMessage="1" showErrorMessage="1" promptTitle="Ime na stolb" prompt="Vnesi go imeto (tipot) na stolot spored listata od kolona &quot;B&quot; vo rabotniot list &quot;Stolbovi&quot;" sqref="B1">
      <formula1>Stolbovi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13"/>
  <sheetViews>
    <sheetView zoomScale="115" zoomScaleNormal="115" workbookViewId="0" topLeftCell="C1">
      <selection activeCell="M25" sqref="M25"/>
    </sheetView>
  </sheetViews>
  <sheetFormatPr defaultColWidth="9.140625" defaultRowHeight="12.75"/>
  <cols>
    <col min="1" max="1" width="4.140625" style="205" customWidth="1"/>
    <col min="2" max="2" width="14.8515625" style="205" customWidth="1"/>
    <col min="3" max="4" width="7.57421875" style="205" customWidth="1"/>
    <col min="5" max="5" width="8.00390625" style="205" customWidth="1"/>
    <col min="6" max="6" width="8.57421875" style="205" customWidth="1"/>
    <col min="7" max="7" width="8.421875" style="205" customWidth="1"/>
    <col min="8" max="8" width="8.8515625" style="205" customWidth="1"/>
    <col min="9" max="9" width="7.7109375" style="205" customWidth="1"/>
    <col min="10" max="10" width="9.7109375" style="205" customWidth="1"/>
    <col min="11" max="11" width="7.57421875" style="205" customWidth="1"/>
    <col min="12" max="12" width="6.57421875" style="205" customWidth="1"/>
    <col min="13" max="13" width="7.7109375" style="205" customWidth="1"/>
    <col min="14" max="14" width="8.00390625" style="205" customWidth="1"/>
    <col min="15" max="15" width="8.57421875" style="205" customWidth="1"/>
    <col min="16" max="16" width="7.28125" style="205" customWidth="1"/>
    <col min="17" max="17" width="7.00390625" style="205" customWidth="1"/>
    <col min="18" max="18" width="7.140625" style="205" customWidth="1"/>
    <col min="19" max="16384" width="9.140625" style="205" customWidth="1"/>
  </cols>
  <sheetData>
    <row r="1" spans="1:18" ht="27.75" thickBot="1">
      <c r="A1" s="257" t="s">
        <v>216</v>
      </c>
      <c r="B1" s="258"/>
      <c r="C1" s="201" t="s">
        <v>148</v>
      </c>
      <c r="D1" s="201" t="s">
        <v>149</v>
      </c>
      <c r="E1" s="201" t="s">
        <v>150</v>
      </c>
      <c r="F1" s="201" t="s">
        <v>151</v>
      </c>
      <c r="G1" s="202" t="s">
        <v>152</v>
      </c>
      <c r="H1" s="202" t="s">
        <v>153</v>
      </c>
      <c r="I1" s="203" t="s">
        <v>154</v>
      </c>
      <c r="J1" s="202" t="s">
        <v>155</v>
      </c>
      <c r="K1" s="203" t="s">
        <v>156</v>
      </c>
      <c r="L1" s="201" t="s">
        <v>157</v>
      </c>
      <c r="M1" s="204" t="s">
        <v>158</v>
      </c>
      <c r="N1" s="201" t="s">
        <v>159</v>
      </c>
      <c r="O1" s="204" t="s">
        <v>160</v>
      </c>
      <c r="P1" s="201" t="s">
        <v>161</v>
      </c>
      <c r="Q1" s="201" t="s">
        <v>162</v>
      </c>
      <c r="R1" s="201" t="s">
        <v>163</v>
      </c>
    </row>
    <row r="2" spans="1:18" ht="13.5" thickBot="1">
      <c r="A2" s="259" t="s">
        <v>164</v>
      </c>
      <c r="B2" s="260"/>
      <c r="C2" s="211" t="s">
        <v>165</v>
      </c>
      <c r="D2" s="211" t="s">
        <v>166</v>
      </c>
      <c r="E2" s="211" t="s">
        <v>167</v>
      </c>
      <c r="F2" s="211" t="s">
        <v>168</v>
      </c>
      <c r="G2" s="211" t="s">
        <v>169</v>
      </c>
      <c r="H2" s="211" t="s">
        <v>170</v>
      </c>
      <c r="I2" s="211" t="s">
        <v>171</v>
      </c>
      <c r="J2" s="211" t="s">
        <v>172</v>
      </c>
      <c r="K2" s="211" t="s">
        <v>173</v>
      </c>
      <c r="L2" s="211" t="s">
        <v>174</v>
      </c>
      <c r="M2" s="211" t="s">
        <v>175</v>
      </c>
      <c r="N2" s="211" t="s">
        <v>176</v>
      </c>
      <c r="O2" s="211" t="s">
        <v>177</v>
      </c>
      <c r="P2" s="211" t="s">
        <v>178</v>
      </c>
      <c r="Q2" s="211" t="s">
        <v>179</v>
      </c>
      <c r="R2" s="211" t="s">
        <v>180</v>
      </c>
    </row>
    <row r="3" spans="1:18" ht="15.75" customHeight="1" thickBot="1">
      <c r="A3" s="206">
        <v>1</v>
      </c>
      <c r="B3" s="208"/>
      <c r="C3" s="207">
        <v>6</v>
      </c>
      <c r="D3" s="207">
        <v>110</v>
      </c>
      <c r="E3" s="207">
        <v>1</v>
      </c>
      <c r="F3" s="207">
        <v>60</v>
      </c>
      <c r="G3" s="210" t="s">
        <v>181</v>
      </c>
      <c r="H3" s="207" t="s">
        <v>182</v>
      </c>
      <c r="I3" s="207">
        <v>9.5</v>
      </c>
      <c r="J3" s="207" t="s">
        <v>183</v>
      </c>
      <c r="K3" s="207">
        <v>15</v>
      </c>
      <c r="L3" s="207">
        <v>0</v>
      </c>
      <c r="M3" s="207">
        <v>26.6</v>
      </c>
      <c r="N3" s="207">
        <v>1700</v>
      </c>
      <c r="O3" s="207">
        <v>24.3</v>
      </c>
      <c r="P3" s="207">
        <v>290</v>
      </c>
      <c r="Q3" s="207">
        <v>272</v>
      </c>
      <c r="R3" s="207">
        <v>40</v>
      </c>
    </row>
    <row r="4" spans="1:18" ht="15.75" customHeight="1" thickBot="1">
      <c r="A4" s="206">
        <v>2</v>
      </c>
      <c r="B4" s="208"/>
      <c r="C4" s="207">
        <v>7</v>
      </c>
      <c r="D4" s="207">
        <v>110</v>
      </c>
      <c r="E4" s="207">
        <v>1</v>
      </c>
      <c r="F4" s="207">
        <v>75</v>
      </c>
      <c r="G4" s="210" t="s">
        <v>181</v>
      </c>
      <c r="H4" s="207" t="s">
        <v>182</v>
      </c>
      <c r="I4" s="207">
        <v>9.5</v>
      </c>
      <c r="J4" s="207" t="s">
        <v>183</v>
      </c>
      <c r="K4" s="207">
        <v>15</v>
      </c>
      <c r="L4" s="207">
        <v>0</v>
      </c>
      <c r="M4" s="207">
        <v>33.2</v>
      </c>
      <c r="N4" s="207">
        <v>1800</v>
      </c>
      <c r="O4" s="207">
        <v>23.2</v>
      </c>
      <c r="P4" s="207">
        <v>300</v>
      </c>
      <c r="Q4" s="207">
        <v>192</v>
      </c>
      <c r="R4" s="207">
        <v>40</v>
      </c>
    </row>
    <row r="5" spans="1:18" ht="15.75" customHeight="1" thickBot="1">
      <c r="A5" s="206">
        <v>3</v>
      </c>
      <c r="B5" s="208"/>
      <c r="C5" s="207">
        <v>6</v>
      </c>
      <c r="D5" s="207">
        <v>110</v>
      </c>
      <c r="E5" s="207">
        <v>1.6</v>
      </c>
      <c r="F5" s="207">
        <v>60</v>
      </c>
      <c r="G5" s="210" t="s">
        <v>181</v>
      </c>
      <c r="H5" s="207" t="s">
        <v>182</v>
      </c>
      <c r="I5" s="207">
        <v>9</v>
      </c>
      <c r="J5" s="207" t="s">
        <v>183</v>
      </c>
      <c r="K5" s="207">
        <v>15</v>
      </c>
      <c r="L5" s="207">
        <v>0</v>
      </c>
      <c r="M5" s="207">
        <v>42.5</v>
      </c>
      <c r="N5" s="207">
        <v>1760</v>
      </c>
      <c r="O5" s="207">
        <v>26.4</v>
      </c>
      <c r="P5" s="207">
        <v>310</v>
      </c>
      <c r="Q5" s="207">
        <v>189</v>
      </c>
      <c r="R5" s="207">
        <v>45</v>
      </c>
    </row>
    <row r="6" spans="1:18" ht="15.75" customHeight="1" thickBot="1">
      <c r="A6" s="206">
        <v>4</v>
      </c>
      <c r="B6" s="208"/>
      <c r="C6" s="207">
        <v>6</v>
      </c>
      <c r="D6" s="207">
        <v>110</v>
      </c>
      <c r="E6" s="207">
        <v>1.6</v>
      </c>
      <c r="F6" s="207">
        <v>75</v>
      </c>
      <c r="G6" s="210" t="s">
        <v>181</v>
      </c>
      <c r="H6" s="207" t="s">
        <v>182</v>
      </c>
      <c r="I6" s="207">
        <v>9.5</v>
      </c>
      <c r="J6" s="207" t="s">
        <v>183</v>
      </c>
      <c r="K6" s="207">
        <v>15</v>
      </c>
      <c r="L6" s="207">
        <v>0</v>
      </c>
      <c r="M6" s="207">
        <v>22.5</v>
      </c>
      <c r="N6" s="207">
        <v>1720</v>
      </c>
      <c r="O6" s="207">
        <v>18.9</v>
      </c>
      <c r="P6" s="207">
        <v>315</v>
      </c>
      <c r="Q6" s="207">
        <v>179</v>
      </c>
      <c r="R6" s="207">
        <v>50</v>
      </c>
    </row>
    <row r="7" spans="1:18" ht="15.75" customHeight="1" thickBot="1">
      <c r="A7" s="206">
        <v>5</v>
      </c>
      <c r="B7" s="208"/>
      <c r="C7" s="207">
        <v>5</v>
      </c>
      <c r="D7" s="207">
        <v>110</v>
      </c>
      <c r="E7" s="207">
        <v>1.6</v>
      </c>
      <c r="F7" s="207">
        <v>60</v>
      </c>
      <c r="G7" s="210" t="s">
        <v>184</v>
      </c>
      <c r="H7" s="207" t="s">
        <v>182</v>
      </c>
      <c r="I7" s="207">
        <v>9.5</v>
      </c>
      <c r="J7" s="207" t="s">
        <v>183</v>
      </c>
      <c r="K7" s="207">
        <v>15</v>
      </c>
      <c r="L7" s="207">
        <v>0</v>
      </c>
      <c r="M7" s="207">
        <v>26.6</v>
      </c>
      <c r="N7" s="207">
        <v>1800</v>
      </c>
      <c r="O7" s="207">
        <v>20.5</v>
      </c>
      <c r="P7" s="207">
        <v>312</v>
      </c>
      <c r="Q7" s="207">
        <v>178</v>
      </c>
      <c r="R7" s="207">
        <v>35</v>
      </c>
    </row>
    <row r="8" spans="1:18" ht="15.75" customHeight="1" thickBot="1">
      <c r="A8" s="206">
        <v>6</v>
      </c>
      <c r="B8" s="208"/>
      <c r="C8" s="207">
        <v>6</v>
      </c>
      <c r="D8" s="207">
        <v>110</v>
      </c>
      <c r="E8" s="207">
        <v>1.6</v>
      </c>
      <c r="F8" s="207">
        <v>75</v>
      </c>
      <c r="G8" s="210" t="s">
        <v>184</v>
      </c>
      <c r="H8" s="207" t="s">
        <v>182</v>
      </c>
      <c r="I8" s="207">
        <v>9</v>
      </c>
      <c r="J8" s="207" t="s">
        <v>183</v>
      </c>
      <c r="K8" s="207">
        <v>15</v>
      </c>
      <c r="L8" s="207">
        <v>0</v>
      </c>
      <c r="M8" s="207">
        <v>18.4</v>
      </c>
      <c r="N8" s="207">
        <v>1700</v>
      </c>
      <c r="O8" s="207">
        <v>24.5</v>
      </c>
      <c r="P8" s="207">
        <v>300</v>
      </c>
      <c r="Q8" s="207">
        <v>189</v>
      </c>
      <c r="R8" s="207">
        <v>40</v>
      </c>
    </row>
    <row r="9" spans="1:18" ht="15.75" customHeight="1" thickBot="1">
      <c r="A9" s="206">
        <v>7</v>
      </c>
      <c r="B9" s="208"/>
      <c r="C9" s="207">
        <v>7</v>
      </c>
      <c r="D9" s="207">
        <v>110</v>
      </c>
      <c r="E9" s="207">
        <v>2.5</v>
      </c>
      <c r="F9" s="207">
        <v>60</v>
      </c>
      <c r="G9" s="210" t="s">
        <v>184</v>
      </c>
      <c r="H9" s="207" t="s">
        <v>182</v>
      </c>
      <c r="I9" s="207">
        <v>9</v>
      </c>
      <c r="J9" s="207" t="s">
        <v>183</v>
      </c>
      <c r="K9" s="207">
        <v>15</v>
      </c>
      <c r="L9" s="207">
        <v>0</v>
      </c>
      <c r="M9" s="207">
        <v>36.2</v>
      </c>
      <c r="N9" s="207">
        <v>1750</v>
      </c>
      <c r="O9" s="207">
        <v>18.5</v>
      </c>
      <c r="P9" s="207">
        <v>310</v>
      </c>
      <c r="Q9" s="207">
        <v>160</v>
      </c>
      <c r="R9" s="207">
        <v>45</v>
      </c>
    </row>
    <row r="10" spans="1:18" ht="15.75" customHeight="1" thickBot="1">
      <c r="A10" s="206">
        <v>8</v>
      </c>
      <c r="B10" s="208"/>
      <c r="C10" s="207">
        <v>6</v>
      </c>
      <c r="D10" s="207">
        <v>110</v>
      </c>
      <c r="E10" s="207">
        <v>2.5</v>
      </c>
      <c r="F10" s="207">
        <v>75</v>
      </c>
      <c r="G10" s="210" t="s">
        <v>184</v>
      </c>
      <c r="H10" s="207" t="s">
        <v>182</v>
      </c>
      <c r="I10" s="207">
        <v>9</v>
      </c>
      <c r="J10" s="207" t="s">
        <v>183</v>
      </c>
      <c r="K10" s="207">
        <v>15</v>
      </c>
      <c r="L10" s="207">
        <v>0</v>
      </c>
      <c r="M10" s="207">
        <v>28.4</v>
      </c>
      <c r="N10" s="207">
        <v>1770</v>
      </c>
      <c r="O10" s="207">
        <v>23.4</v>
      </c>
      <c r="P10" s="207">
        <v>362</v>
      </c>
      <c r="Q10" s="207">
        <v>205</v>
      </c>
      <c r="R10" s="207">
        <v>50</v>
      </c>
    </row>
    <row r="11" spans="1:18" ht="15.75" customHeight="1" thickBot="1">
      <c r="A11" s="206">
        <v>9</v>
      </c>
      <c r="B11" s="208"/>
      <c r="C11" s="207">
        <v>6</v>
      </c>
      <c r="D11" s="207">
        <v>110</v>
      </c>
      <c r="E11" s="207">
        <v>2.5</v>
      </c>
      <c r="F11" s="207">
        <v>75</v>
      </c>
      <c r="G11" s="210" t="s">
        <v>185</v>
      </c>
      <c r="H11" s="207" t="s">
        <v>182</v>
      </c>
      <c r="I11" s="207">
        <v>9.5</v>
      </c>
      <c r="J11" s="207" t="s">
        <v>183</v>
      </c>
      <c r="K11" s="207">
        <v>15</v>
      </c>
      <c r="L11" s="207">
        <v>0</v>
      </c>
      <c r="M11" s="207">
        <v>25.4</v>
      </c>
      <c r="N11" s="207">
        <v>1840</v>
      </c>
      <c r="O11" s="207">
        <v>25.4</v>
      </c>
      <c r="P11" s="207">
        <v>322</v>
      </c>
      <c r="Q11" s="207">
        <v>189</v>
      </c>
      <c r="R11" s="207">
        <v>35</v>
      </c>
    </row>
    <row r="12" spans="1:18" ht="15.75" customHeight="1" thickBot="1">
      <c r="A12" s="206">
        <v>10</v>
      </c>
      <c r="B12" s="208"/>
      <c r="C12" s="207">
        <v>7</v>
      </c>
      <c r="D12" s="207">
        <v>110</v>
      </c>
      <c r="E12" s="207">
        <v>1.6</v>
      </c>
      <c r="F12" s="207">
        <v>90</v>
      </c>
      <c r="G12" s="210" t="s">
        <v>185</v>
      </c>
      <c r="H12" s="207" t="s">
        <v>182</v>
      </c>
      <c r="I12" s="207">
        <v>9.5</v>
      </c>
      <c r="J12" s="207" t="s">
        <v>183</v>
      </c>
      <c r="K12" s="207">
        <v>15</v>
      </c>
      <c r="L12" s="207">
        <v>0</v>
      </c>
      <c r="M12" s="207">
        <v>26.8</v>
      </c>
      <c r="N12" s="207">
        <v>1750</v>
      </c>
      <c r="O12" s="207">
        <v>23.2</v>
      </c>
      <c r="P12" s="207">
        <v>318</v>
      </c>
      <c r="Q12" s="207">
        <v>210</v>
      </c>
      <c r="R12" s="207">
        <v>40</v>
      </c>
    </row>
    <row r="13" spans="1:18" ht="15.75" customHeight="1" thickBot="1">
      <c r="A13" s="206">
        <v>11</v>
      </c>
      <c r="B13" s="209"/>
      <c r="C13" s="207">
        <v>6</v>
      </c>
      <c r="D13" s="207">
        <v>110</v>
      </c>
      <c r="E13" s="207">
        <v>2.5</v>
      </c>
      <c r="F13" s="207">
        <v>90</v>
      </c>
      <c r="G13" s="210" t="s">
        <v>185</v>
      </c>
      <c r="H13" s="207" t="s">
        <v>182</v>
      </c>
      <c r="I13" s="207">
        <v>9.5</v>
      </c>
      <c r="J13" s="207" t="s">
        <v>183</v>
      </c>
      <c r="K13" s="207">
        <v>15</v>
      </c>
      <c r="L13" s="207">
        <v>0</v>
      </c>
      <c r="M13" s="207">
        <v>27.5</v>
      </c>
      <c r="N13" s="207">
        <v>1680</v>
      </c>
      <c r="O13" s="207">
        <v>17.8</v>
      </c>
      <c r="P13" s="207">
        <v>332</v>
      </c>
      <c r="Q13" s="207">
        <v>200</v>
      </c>
      <c r="R13" s="207">
        <v>45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14"/>
  <sheetViews>
    <sheetView zoomScale="235" zoomScaleNormal="235" workbookViewId="0" topLeftCell="A1">
      <selection activeCell="E2" sqref="E2:E14"/>
    </sheetView>
  </sheetViews>
  <sheetFormatPr defaultColWidth="9.140625" defaultRowHeight="12.75"/>
  <cols>
    <col min="3" max="3" width="8.28125" style="0" customWidth="1"/>
    <col min="4" max="4" width="8.421875" style="0" customWidth="1"/>
    <col min="5" max="5" width="10.7109375" style="0" customWidth="1"/>
    <col min="6" max="6" width="10.00390625" style="0" customWidth="1"/>
  </cols>
  <sheetData>
    <row r="1" spans="1:6" ht="12.75">
      <c r="A1" s="231" t="s">
        <v>21</v>
      </c>
      <c r="B1" s="231" t="s">
        <v>27</v>
      </c>
      <c r="C1" s="231" t="s">
        <v>129</v>
      </c>
      <c r="D1" s="231" t="s">
        <v>217</v>
      </c>
      <c r="E1" s="141" t="s">
        <v>210</v>
      </c>
      <c r="F1" s="141" t="s">
        <v>218</v>
      </c>
    </row>
    <row r="2" spans="1:6" ht="12.75">
      <c r="A2" s="205">
        <v>10</v>
      </c>
      <c r="B2" s="205">
        <v>1</v>
      </c>
      <c r="C2" s="205">
        <v>2</v>
      </c>
      <c r="D2" s="205">
        <v>50</v>
      </c>
      <c r="E2" s="251" t="s">
        <v>26</v>
      </c>
      <c r="F2" s="250" t="s">
        <v>28</v>
      </c>
    </row>
    <row r="3" spans="1:6" ht="12.75">
      <c r="A3" s="205">
        <v>20</v>
      </c>
      <c r="B3" s="205">
        <v>1.6</v>
      </c>
      <c r="C3" s="205">
        <v>3</v>
      </c>
      <c r="D3" s="205">
        <v>60</v>
      </c>
      <c r="E3" s="251" t="s">
        <v>94</v>
      </c>
      <c r="F3" s="250" t="s">
        <v>29</v>
      </c>
    </row>
    <row r="4" spans="1:6" ht="12.75">
      <c r="A4" s="205">
        <v>35</v>
      </c>
      <c r="B4" s="205">
        <v>2.5</v>
      </c>
      <c r="C4" s="205">
        <v>4</v>
      </c>
      <c r="D4" s="205">
        <v>75</v>
      </c>
      <c r="E4" s="251" t="s">
        <v>25</v>
      </c>
      <c r="F4" s="250" t="s">
        <v>73</v>
      </c>
    </row>
    <row r="5" spans="1:6" ht="12.75">
      <c r="A5" s="205">
        <v>110</v>
      </c>
      <c r="B5" s="205">
        <v>4</v>
      </c>
      <c r="D5" s="205">
        <v>90</v>
      </c>
      <c r="E5" s="251" t="s">
        <v>96</v>
      </c>
      <c r="F5" s="250" t="s">
        <v>30</v>
      </c>
    </row>
    <row r="6" spans="1:6" ht="12.75">
      <c r="A6" s="205">
        <v>220</v>
      </c>
      <c r="B6" s="205"/>
      <c r="D6" s="205">
        <v>110</v>
      </c>
      <c r="E6" s="251" t="s">
        <v>138</v>
      </c>
      <c r="F6" s="250" t="s">
        <v>60</v>
      </c>
    </row>
    <row r="7" spans="1:6" ht="12.75">
      <c r="A7" s="205">
        <v>380</v>
      </c>
      <c r="B7" s="205"/>
      <c r="D7" s="205">
        <v>130</v>
      </c>
      <c r="E7" s="251" t="s">
        <v>219</v>
      </c>
      <c r="F7" s="250" t="s">
        <v>61</v>
      </c>
    </row>
    <row r="8" spans="1:6" ht="12.75">
      <c r="A8" s="205"/>
      <c r="B8" s="205"/>
      <c r="C8" s="205"/>
      <c r="D8" s="205"/>
      <c r="E8" s="251" t="s">
        <v>220</v>
      </c>
      <c r="F8" s="250" t="s">
        <v>62</v>
      </c>
    </row>
    <row r="9" spans="5:6" ht="12.75">
      <c r="E9" s="252" t="s">
        <v>143</v>
      </c>
      <c r="F9" s="250" t="s">
        <v>63</v>
      </c>
    </row>
    <row r="10" spans="5:6" ht="12.75">
      <c r="E10" s="252" t="s">
        <v>221</v>
      </c>
      <c r="F10" s="250" t="s">
        <v>64</v>
      </c>
    </row>
    <row r="11" spans="5:6" ht="12.75">
      <c r="E11" s="252" t="s">
        <v>222</v>
      </c>
      <c r="F11" s="250" t="s">
        <v>66</v>
      </c>
    </row>
    <row r="12" spans="5:6" ht="12.75">
      <c r="E12" s="252" t="s">
        <v>144</v>
      </c>
      <c r="F12" s="250" t="s">
        <v>67</v>
      </c>
    </row>
    <row r="13" ht="12.75">
      <c r="E13" s="252" t="s">
        <v>223</v>
      </c>
    </row>
    <row r="14" ht="12.75">
      <c r="E14" s="252" t="s">
        <v>224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zoomScale="160" zoomScaleNormal="160" workbookViewId="0" topLeftCell="A1">
      <selection activeCell="D11" sqref="D11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3" width="12.421875" style="0" customWidth="1"/>
    <col min="4" max="16384" width="9.7109375" style="0" customWidth="1"/>
  </cols>
  <sheetData>
    <row r="1" spans="1:7" ht="12.75">
      <c r="A1" s="155" t="s">
        <v>133</v>
      </c>
      <c r="B1" s="155" t="s">
        <v>132</v>
      </c>
      <c r="C1" s="155" t="s">
        <v>134</v>
      </c>
      <c r="E1" s="154" t="s">
        <v>131</v>
      </c>
      <c r="F1" s="154"/>
      <c r="G1" s="154"/>
    </row>
    <row r="2" spans="1:3" ht="18">
      <c r="A2" s="195" t="s">
        <v>190</v>
      </c>
      <c r="B2" s="198">
        <v>59.48105332547319</v>
      </c>
      <c r="C2" s="199" t="s">
        <v>135</v>
      </c>
    </row>
    <row r="3" spans="1:3" ht="15">
      <c r="A3" s="196" t="s">
        <v>1</v>
      </c>
      <c r="B3" s="200">
        <v>7.948105332547319</v>
      </c>
      <c r="C3" s="199" t="s">
        <v>136</v>
      </c>
    </row>
    <row r="4" spans="1:3" ht="19.5">
      <c r="A4" s="197" t="s">
        <v>186</v>
      </c>
      <c r="B4" s="200">
        <v>4.585390567779541</v>
      </c>
      <c r="C4" s="199" t="s">
        <v>191</v>
      </c>
    </row>
    <row r="5" spans="1:3" ht="19.5">
      <c r="A5" s="197" t="s">
        <v>187</v>
      </c>
      <c r="B5" s="200">
        <v>11.547093391418457</v>
      </c>
      <c r="C5" s="199" t="s">
        <v>191</v>
      </c>
    </row>
    <row r="6" spans="1:3" ht="19.5">
      <c r="A6" s="197" t="s">
        <v>188</v>
      </c>
      <c r="B6" s="200">
        <v>13.17297649383545</v>
      </c>
      <c r="C6" s="199" t="s">
        <v>191</v>
      </c>
    </row>
    <row r="7" spans="1:3" ht="19.5">
      <c r="A7" s="197" t="s">
        <v>189</v>
      </c>
      <c r="B7" s="200">
        <v>26.882474899291992</v>
      </c>
      <c r="C7" s="199" t="s">
        <v>191</v>
      </c>
    </row>
    <row r="8" spans="1:3" ht="15">
      <c r="A8" s="157"/>
      <c r="B8" s="158"/>
      <c r="C8" s="156"/>
    </row>
    <row r="9" spans="1:3" ht="15">
      <c r="A9" s="157"/>
      <c r="B9" s="158"/>
      <c r="C9" s="156"/>
    </row>
    <row r="10" spans="1:3" ht="15">
      <c r="A10" s="157"/>
      <c r="B10" s="158"/>
      <c r="C10" s="156"/>
    </row>
    <row r="11" spans="1:3" ht="15">
      <c r="A11" s="157"/>
      <c r="B11" s="158"/>
      <c r="C11" s="156"/>
    </row>
    <row r="12" spans="1:3" ht="15">
      <c r="A12" s="157"/>
      <c r="B12" s="158"/>
      <c r="C12" s="156"/>
    </row>
    <row r="13" spans="1:3" ht="15">
      <c r="A13" s="157"/>
      <c r="B13" s="158"/>
      <c r="C13" s="156"/>
    </row>
    <row r="14" spans="1:2" ht="15">
      <c r="A14" s="157"/>
      <c r="B14" s="158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2"/>
  <sheetViews>
    <sheetView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7.8515625" style="0" customWidth="1"/>
    <col min="4" max="4" width="8.7109375" style="0" customWidth="1"/>
    <col min="5" max="5" width="8.140625" style="0" customWidth="1"/>
    <col min="6" max="6" width="7.28125" style="0" customWidth="1"/>
    <col min="7" max="7" width="8.57421875" style="0" customWidth="1"/>
    <col min="9" max="9" width="9.7109375" style="0" customWidth="1"/>
    <col min="10" max="10" width="9.8515625" style="0" customWidth="1"/>
    <col min="11" max="11" width="8.00390625" style="0" customWidth="1"/>
    <col min="12" max="12" width="5.28125" style="0" customWidth="1"/>
    <col min="13" max="13" width="9.28125" style="0" customWidth="1"/>
    <col min="14" max="14" width="5.57421875" style="0" customWidth="1"/>
    <col min="15" max="15" width="7.7109375" style="0" customWidth="1"/>
    <col min="16" max="17" width="7.57421875" style="0" customWidth="1"/>
    <col min="18" max="18" width="4.57421875" style="0" customWidth="1"/>
    <col min="19" max="19" width="15.140625" style="0" customWidth="1"/>
  </cols>
  <sheetData>
    <row r="1" spans="1:12" ht="15.75">
      <c r="A1" s="142" t="s">
        <v>0</v>
      </c>
      <c r="B1" s="143" t="s">
        <v>13</v>
      </c>
      <c r="C1" s="142" t="s">
        <v>3</v>
      </c>
      <c r="D1" s="144" t="s">
        <v>4</v>
      </c>
      <c r="E1" s="142" t="s">
        <v>5</v>
      </c>
      <c r="F1" s="142" t="s">
        <v>6</v>
      </c>
      <c r="G1" s="142" t="s">
        <v>7</v>
      </c>
      <c r="H1" s="142" t="s">
        <v>8</v>
      </c>
      <c r="I1" s="142" t="s">
        <v>91</v>
      </c>
      <c r="J1" s="142" t="s">
        <v>92</v>
      </c>
      <c r="K1" s="145" t="s">
        <v>130</v>
      </c>
      <c r="L1" s="142" t="s">
        <v>0</v>
      </c>
    </row>
    <row r="2" spans="1:12" ht="12.75">
      <c r="A2" s="146">
        <v>1</v>
      </c>
      <c r="B2" s="147" t="s">
        <v>9</v>
      </c>
      <c r="C2" s="105">
        <v>8100</v>
      </c>
      <c r="D2" s="106">
        <v>1.91E-05</v>
      </c>
      <c r="E2" s="30">
        <v>17.85</v>
      </c>
      <c r="F2" s="30">
        <v>5.4</v>
      </c>
      <c r="G2" s="30">
        <v>62</v>
      </c>
      <c r="H2" s="107">
        <f>0.981*G2</f>
        <v>60.821999999999996</v>
      </c>
      <c r="I2" s="31">
        <f>H2/E2</f>
        <v>3.407394957983193</v>
      </c>
      <c r="J2" s="31">
        <f>0.18*SQRT(F2)/E2*1000</f>
        <v>23.433176548481846</v>
      </c>
      <c r="K2" s="151">
        <v>24.5</v>
      </c>
      <c r="L2" s="146">
        <v>1</v>
      </c>
    </row>
    <row r="3" spans="1:12" ht="12.75">
      <c r="A3" s="146">
        <v>2</v>
      </c>
      <c r="B3" s="147" t="s">
        <v>10</v>
      </c>
      <c r="C3" s="105">
        <v>8100</v>
      </c>
      <c r="D3" s="106">
        <v>1.91E-05</v>
      </c>
      <c r="E3" s="30">
        <v>27.8</v>
      </c>
      <c r="F3" s="30">
        <v>6.8</v>
      </c>
      <c r="G3" s="30">
        <v>97</v>
      </c>
      <c r="H3" s="107">
        <f aca="true" t="shared" si="0" ref="H3:H31">0.981*G3</f>
        <v>95.157</v>
      </c>
      <c r="I3" s="31">
        <f aca="true" t="shared" si="1" ref="I3:I31">H3/E3</f>
        <v>3.422913669064748</v>
      </c>
      <c r="J3" s="31">
        <f aca="true" t="shared" si="2" ref="J3:J31">0.18*SQRT(F3)/E3*1000</f>
        <v>16.88426522210758</v>
      </c>
      <c r="K3" s="151">
        <v>24.5</v>
      </c>
      <c r="L3" s="146">
        <v>2</v>
      </c>
    </row>
    <row r="4" spans="1:12" ht="12.75">
      <c r="A4" s="146">
        <v>3</v>
      </c>
      <c r="B4" s="147" t="s">
        <v>11</v>
      </c>
      <c r="C4" s="105">
        <v>8100</v>
      </c>
      <c r="D4" s="106">
        <v>1.91E-05</v>
      </c>
      <c r="E4" s="30">
        <v>40</v>
      </c>
      <c r="F4" s="30">
        <v>8.1</v>
      </c>
      <c r="G4" s="30">
        <v>140</v>
      </c>
      <c r="H4" s="107">
        <f t="shared" si="0"/>
        <v>137.34</v>
      </c>
      <c r="I4" s="31">
        <f t="shared" si="1"/>
        <v>3.4335</v>
      </c>
      <c r="J4" s="31">
        <f t="shared" si="2"/>
        <v>12.807224523681937</v>
      </c>
      <c r="K4" s="151">
        <v>24.5</v>
      </c>
      <c r="L4" s="146">
        <v>3</v>
      </c>
    </row>
    <row r="5" spans="1:12" ht="12.75">
      <c r="A5" s="146">
        <v>4</v>
      </c>
      <c r="B5" s="147" t="s">
        <v>12</v>
      </c>
      <c r="C5" s="105">
        <v>8100</v>
      </c>
      <c r="D5" s="106">
        <v>1.91E-05</v>
      </c>
      <c r="E5" s="30">
        <v>56.3</v>
      </c>
      <c r="F5" s="30">
        <v>9.6</v>
      </c>
      <c r="G5" s="30">
        <v>195</v>
      </c>
      <c r="H5" s="107">
        <f t="shared" si="0"/>
        <v>191.295</v>
      </c>
      <c r="I5" s="31">
        <f t="shared" si="1"/>
        <v>3.3977797513321493</v>
      </c>
      <c r="J5" s="31">
        <f t="shared" si="2"/>
        <v>9.9060320045092</v>
      </c>
      <c r="K5" s="151">
        <v>24.5</v>
      </c>
      <c r="L5" s="146">
        <v>4</v>
      </c>
    </row>
    <row r="6" spans="1:12" ht="12.75">
      <c r="A6" s="146">
        <v>5</v>
      </c>
      <c r="B6" s="147" t="s">
        <v>34</v>
      </c>
      <c r="C6" s="105">
        <v>7700</v>
      </c>
      <c r="D6" s="106">
        <v>1.89E-05</v>
      </c>
      <c r="E6" s="30">
        <v>81.3</v>
      </c>
      <c r="F6" s="30">
        <v>11.7</v>
      </c>
      <c r="G6" s="30">
        <v>284</v>
      </c>
      <c r="H6" s="107">
        <f t="shared" si="0"/>
        <v>278.604</v>
      </c>
      <c r="I6" s="31">
        <f t="shared" si="1"/>
        <v>3.426863468634686</v>
      </c>
      <c r="J6" s="31">
        <f t="shared" si="2"/>
        <v>7.573120904717522</v>
      </c>
      <c r="K6" s="151">
        <v>24.5</v>
      </c>
      <c r="L6" s="146">
        <v>5</v>
      </c>
    </row>
    <row r="7" spans="1:12" ht="12.75">
      <c r="A7" s="146">
        <v>6</v>
      </c>
      <c r="B7" s="147" t="s">
        <v>35</v>
      </c>
      <c r="C7" s="105">
        <v>7700</v>
      </c>
      <c r="D7" s="106">
        <v>1.89E-05</v>
      </c>
      <c r="E7" s="30">
        <v>109.8</v>
      </c>
      <c r="F7" s="30">
        <v>13.3</v>
      </c>
      <c r="G7" s="30">
        <v>382</v>
      </c>
      <c r="H7" s="107">
        <f t="shared" si="0"/>
        <v>374.742</v>
      </c>
      <c r="I7" s="31">
        <f t="shared" si="1"/>
        <v>3.4129508196721314</v>
      </c>
      <c r="J7" s="31">
        <f t="shared" si="2"/>
        <v>5.978551648790318</v>
      </c>
      <c r="K7" s="151">
        <v>24.5</v>
      </c>
      <c r="L7" s="146">
        <v>6</v>
      </c>
    </row>
    <row r="8" spans="1:12" ht="12.75">
      <c r="A8" s="146">
        <v>7</v>
      </c>
      <c r="B8" s="147" t="s">
        <v>36</v>
      </c>
      <c r="C8" s="105">
        <v>7700</v>
      </c>
      <c r="D8" s="106">
        <v>1.89E-05</v>
      </c>
      <c r="E8" s="30">
        <v>141.1</v>
      </c>
      <c r="F8" s="30">
        <v>15.5</v>
      </c>
      <c r="G8" s="30">
        <v>492</v>
      </c>
      <c r="H8" s="107">
        <f t="shared" si="0"/>
        <v>482.652</v>
      </c>
      <c r="I8" s="31">
        <f t="shared" si="1"/>
        <v>3.4206378454996456</v>
      </c>
      <c r="J8" s="31">
        <f t="shared" si="2"/>
        <v>5.022400486612779</v>
      </c>
      <c r="K8" s="151">
        <v>24.5</v>
      </c>
      <c r="L8" s="146">
        <v>7</v>
      </c>
    </row>
    <row r="9" spans="1:12" ht="12.75">
      <c r="A9" s="146">
        <v>8</v>
      </c>
      <c r="B9" s="147" t="s">
        <v>37</v>
      </c>
      <c r="C9" s="105">
        <v>7700</v>
      </c>
      <c r="D9" s="106">
        <v>1.89E-05</v>
      </c>
      <c r="E9" s="30">
        <v>173.1</v>
      </c>
      <c r="F9" s="30">
        <v>17.1</v>
      </c>
      <c r="G9" s="30">
        <v>601</v>
      </c>
      <c r="H9" s="107">
        <f t="shared" si="0"/>
        <v>589.581</v>
      </c>
      <c r="I9" s="31">
        <f t="shared" si="1"/>
        <v>3.4060138648180245</v>
      </c>
      <c r="J9" s="31">
        <f t="shared" si="2"/>
        <v>4.300049870669394</v>
      </c>
      <c r="K9" s="151">
        <v>24.5</v>
      </c>
      <c r="L9" s="146">
        <v>8</v>
      </c>
    </row>
    <row r="10" spans="1:12" ht="12.75">
      <c r="A10" s="146">
        <v>9</v>
      </c>
      <c r="B10" s="147" t="s">
        <v>38</v>
      </c>
      <c r="C10" s="105">
        <v>7700</v>
      </c>
      <c r="D10" s="106">
        <v>1.89E-05</v>
      </c>
      <c r="E10" s="30">
        <v>203.6</v>
      </c>
      <c r="F10" s="30">
        <v>19</v>
      </c>
      <c r="G10" s="30">
        <v>742</v>
      </c>
      <c r="H10" s="107">
        <f t="shared" si="0"/>
        <v>727.902</v>
      </c>
      <c r="I10" s="31">
        <f t="shared" si="1"/>
        <v>3.5751571709233794</v>
      </c>
      <c r="J10" s="31">
        <f t="shared" si="2"/>
        <v>3.853643466784486</v>
      </c>
      <c r="K10" s="151">
        <v>24.5</v>
      </c>
      <c r="L10" s="146">
        <v>9</v>
      </c>
    </row>
    <row r="11" spans="1:12" ht="12.75">
      <c r="A11" s="146">
        <v>10</v>
      </c>
      <c r="B11" s="147" t="s">
        <v>39</v>
      </c>
      <c r="C11" s="105">
        <v>7700</v>
      </c>
      <c r="D11" s="106">
        <v>1.89E-05</v>
      </c>
      <c r="E11" s="30">
        <v>243.2</v>
      </c>
      <c r="F11" s="30">
        <v>20.3</v>
      </c>
      <c r="G11" s="30">
        <v>845</v>
      </c>
      <c r="H11" s="107">
        <f t="shared" si="0"/>
        <v>828.9449999999999</v>
      </c>
      <c r="I11" s="31">
        <f t="shared" si="1"/>
        <v>3.4084909539473682</v>
      </c>
      <c r="J11" s="31">
        <f t="shared" si="2"/>
        <v>3.3347014123230028</v>
      </c>
      <c r="K11" s="151">
        <v>24.5</v>
      </c>
      <c r="L11" s="146">
        <v>10</v>
      </c>
    </row>
    <row r="12" spans="1:12" ht="12.75">
      <c r="A12" s="146">
        <v>11</v>
      </c>
      <c r="B12" s="147" t="s">
        <v>40</v>
      </c>
      <c r="C12" s="105">
        <v>7700</v>
      </c>
      <c r="D12" s="106">
        <v>1.89E-05</v>
      </c>
      <c r="E12" s="30">
        <v>282.5</v>
      </c>
      <c r="F12" s="30">
        <v>21.9</v>
      </c>
      <c r="G12" s="30">
        <v>987</v>
      </c>
      <c r="H12" s="107">
        <f t="shared" si="0"/>
        <v>968.247</v>
      </c>
      <c r="I12" s="31">
        <f t="shared" si="1"/>
        <v>3.427423008849557</v>
      </c>
      <c r="J12" s="31">
        <f t="shared" si="2"/>
        <v>2.981783521732483</v>
      </c>
      <c r="K12" s="151">
        <v>24.5</v>
      </c>
      <c r="L12" s="146">
        <v>11</v>
      </c>
    </row>
    <row r="13" spans="1:12" ht="12.75">
      <c r="A13" s="146">
        <v>12</v>
      </c>
      <c r="B13" s="147" t="s">
        <v>41</v>
      </c>
      <c r="C13" s="105">
        <v>7700</v>
      </c>
      <c r="D13" s="106">
        <v>1.89E-05</v>
      </c>
      <c r="E13" s="30">
        <v>417.5</v>
      </c>
      <c r="F13" s="30">
        <v>26.6</v>
      </c>
      <c r="G13" s="30">
        <v>1483</v>
      </c>
      <c r="H13" s="107">
        <f t="shared" si="0"/>
        <v>1454.8229999999999</v>
      </c>
      <c r="I13" s="31">
        <f t="shared" si="1"/>
        <v>3.4846059880239517</v>
      </c>
      <c r="J13" s="31">
        <f t="shared" si="2"/>
        <v>2.2236009125566207</v>
      </c>
      <c r="K13" s="151">
        <v>24.5</v>
      </c>
      <c r="L13" s="146">
        <v>12</v>
      </c>
    </row>
    <row r="14" spans="1:12" ht="12.75">
      <c r="A14" s="146">
        <v>13</v>
      </c>
      <c r="B14" s="147" t="s">
        <v>42</v>
      </c>
      <c r="C14" s="105">
        <v>7000</v>
      </c>
      <c r="D14" s="106">
        <v>1.93E-05</v>
      </c>
      <c r="E14" s="30">
        <v>553.9</v>
      </c>
      <c r="F14" s="30">
        <v>30.6</v>
      </c>
      <c r="G14" s="30">
        <v>1855</v>
      </c>
      <c r="H14" s="107">
        <f t="shared" si="0"/>
        <v>1819.7549999999999</v>
      </c>
      <c r="I14" s="31">
        <f t="shared" si="1"/>
        <v>3.285349341036288</v>
      </c>
      <c r="J14" s="31">
        <f t="shared" si="2"/>
        <v>1.7976363989666582</v>
      </c>
      <c r="K14" s="151">
        <v>24.5</v>
      </c>
      <c r="L14" s="146">
        <v>13</v>
      </c>
    </row>
    <row r="15" spans="1:12" ht="12.75">
      <c r="A15" s="146">
        <v>14</v>
      </c>
      <c r="B15" s="147" t="s">
        <v>43</v>
      </c>
      <c r="C15" s="105">
        <v>7000</v>
      </c>
      <c r="D15" s="106">
        <v>1.93E-05</v>
      </c>
      <c r="E15" s="30">
        <v>1107.8</v>
      </c>
      <c r="F15" s="30">
        <v>61.2</v>
      </c>
      <c r="G15" s="30">
        <v>3710</v>
      </c>
      <c r="H15" s="107">
        <f t="shared" si="0"/>
        <v>3639.5099999999998</v>
      </c>
      <c r="I15" s="31">
        <f t="shared" si="1"/>
        <v>3.285349341036288</v>
      </c>
      <c r="J15" s="31">
        <f t="shared" si="2"/>
        <v>1.2711208878170899</v>
      </c>
      <c r="K15" s="151">
        <v>24.5</v>
      </c>
      <c r="L15" s="146">
        <v>14</v>
      </c>
    </row>
    <row r="16" spans="1:12" ht="12.75">
      <c r="A16" s="146">
        <v>15</v>
      </c>
      <c r="B16" s="147" t="s">
        <v>44</v>
      </c>
      <c r="C16" s="105">
        <v>8200</v>
      </c>
      <c r="D16" s="106">
        <v>1.78E-05</v>
      </c>
      <c r="E16" s="30">
        <v>211.9</v>
      </c>
      <c r="F16" s="30">
        <v>18.9</v>
      </c>
      <c r="G16" s="30">
        <v>790</v>
      </c>
      <c r="H16" s="107">
        <f t="shared" si="0"/>
        <v>774.99</v>
      </c>
      <c r="I16" s="31">
        <f t="shared" si="1"/>
        <v>3.657338367154318</v>
      </c>
      <c r="J16" s="31">
        <f t="shared" si="2"/>
        <v>3.6929416908646986</v>
      </c>
      <c r="K16" s="151">
        <v>26</v>
      </c>
      <c r="L16" s="146">
        <v>15</v>
      </c>
    </row>
    <row r="17" spans="1:12" ht="12.75">
      <c r="A17" s="146">
        <v>16</v>
      </c>
      <c r="B17" s="147" t="s">
        <v>45</v>
      </c>
      <c r="C17" s="105">
        <v>8200</v>
      </c>
      <c r="D17" s="106">
        <v>1.78E-05</v>
      </c>
      <c r="E17" s="30">
        <v>297.6</v>
      </c>
      <c r="F17" s="30">
        <v>22.4</v>
      </c>
      <c r="G17" s="30">
        <v>1107</v>
      </c>
      <c r="H17" s="107">
        <f t="shared" si="0"/>
        <v>1085.9669999999999</v>
      </c>
      <c r="I17" s="31">
        <f t="shared" si="1"/>
        <v>3.649082661290322</v>
      </c>
      <c r="J17" s="31">
        <f t="shared" si="2"/>
        <v>2.8626192498869107</v>
      </c>
      <c r="K17" s="151">
        <v>26</v>
      </c>
      <c r="L17" s="146">
        <v>16</v>
      </c>
    </row>
    <row r="18" spans="1:12" ht="12.75">
      <c r="A18" s="146">
        <v>17</v>
      </c>
      <c r="B18" s="147" t="s">
        <v>46</v>
      </c>
      <c r="C18" s="105">
        <v>8200</v>
      </c>
      <c r="D18" s="106">
        <v>1.78E-05</v>
      </c>
      <c r="E18" s="30">
        <v>428.2</v>
      </c>
      <c r="F18" s="30">
        <v>26.9</v>
      </c>
      <c r="G18" s="30">
        <v>1585</v>
      </c>
      <c r="H18" s="107">
        <f t="shared" si="0"/>
        <v>1554.885</v>
      </c>
      <c r="I18" s="31">
        <f t="shared" si="1"/>
        <v>3.6312120504437178</v>
      </c>
      <c r="J18" s="31">
        <f t="shared" si="2"/>
        <v>2.1802283478563185</v>
      </c>
      <c r="K18" s="151">
        <v>26</v>
      </c>
      <c r="L18" s="146">
        <v>17</v>
      </c>
    </row>
    <row r="19" spans="1:12" ht="12.75">
      <c r="A19" s="146">
        <v>18</v>
      </c>
      <c r="B19" s="147" t="s">
        <v>47</v>
      </c>
      <c r="C19" s="105">
        <v>8000</v>
      </c>
      <c r="D19" s="106">
        <v>1.8E-05</v>
      </c>
      <c r="E19" s="30">
        <v>548</v>
      </c>
      <c r="F19" s="30">
        <v>31.7</v>
      </c>
      <c r="G19" s="30">
        <v>2221</v>
      </c>
      <c r="H19" s="107">
        <f t="shared" si="0"/>
        <v>2178.801</v>
      </c>
      <c r="I19" s="31">
        <f t="shared" si="1"/>
        <v>3.9759142335766424</v>
      </c>
      <c r="J19" s="31">
        <f t="shared" si="2"/>
        <v>1.8493605013479302</v>
      </c>
      <c r="K19" s="151">
        <v>26</v>
      </c>
      <c r="L19" s="146">
        <v>18</v>
      </c>
    </row>
    <row r="20" spans="1:12" ht="12.75">
      <c r="A20" s="146">
        <v>19</v>
      </c>
      <c r="B20" s="147" t="s">
        <v>48</v>
      </c>
      <c r="C20" s="105">
        <v>10700</v>
      </c>
      <c r="D20" s="106">
        <v>1.53E-05</v>
      </c>
      <c r="E20" s="30">
        <v>81</v>
      </c>
      <c r="F20" s="30">
        <v>11.7</v>
      </c>
      <c r="G20" s="30">
        <v>375</v>
      </c>
      <c r="H20" s="107">
        <f t="shared" si="0"/>
        <v>367.875</v>
      </c>
      <c r="I20" s="31">
        <f t="shared" si="1"/>
        <v>4.541666666666667</v>
      </c>
      <c r="J20" s="31">
        <f t="shared" si="2"/>
        <v>7.601169500660919</v>
      </c>
      <c r="K20" s="153">
        <v>41</v>
      </c>
      <c r="L20" s="146">
        <v>19</v>
      </c>
    </row>
    <row r="21" spans="1:12" ht="12.75">
      <c r="A21" s="146">
        <v>20</v>
      </c>
      <c r="B21" s="147" t="s">
        <v>49</v>
      </c>
      <c r="C21" s="105">
        <v>10700</v>
      </c>
      <c r="D21" s="106">
        <v>1.53E-05</v>
      </c>
      <c r="E21" s="30">
        <v>152.8</v>
      </c>
      <c r="F21" s="30">
        <v>16</v>
      </c>
      <c r="G21" s="30">
        <v>708</v>
      </c>
      <c r="H21" s="107">
        <f t="shared" si="0"/>
        <v>694.548</v>
      </c>
      <c r="I21" s="31">
        <f t="shared" si="1"/>
        <v>4.545471204188481</v>
      </c>
      <c r="J21" s="31">
        <f t="shared" si="2"/>
        <v>4.712041884816753</v>
      </c>
      <c r="K21" s="153">
        <v>41</v>
      </c>
      <c r="L21" s="146">
        <v>20</v>
      </c>
    </row>
    <row r="22" spans="1:12" ht="12.75">
      <c r="A22" s="146">
        <v>21</v>
      </c>
      <c r="B22" s="147" t="s">
        <v>50</v>
      </c>
      <c r="C22" s="105">
        <v>10700</v>
      </c>
      <c r="D22" s="106">
        <v>1.53E-05</v>
      </c>
      <c r="E22" s="30">
        <v>193.3</v>
      </c>
      <c r="F22" s="30">
        <v>18</v>
      </c>
      <c r="G22" s="30">
        <v>896</v>
      </c>
      <c r="H22" s="107">
        <f t="shared" si="0"/>
        <v>878.976</v>
      </c>
      <c r="I22" s="31">
        <f t="shared" si="1"/>
        <v>4.5472115882048625</v>
      </c>
      <c r="J22" s="31">
        <f t="shared" si="2"/>
        <v>3.9507259373071455</v>
      </c>
      <c r="K22" s="153">
        <v>41</v>
      </c>
      <c r="L22" s="146">
        <v>21</v>
      </c>
    </row>
    <row r="23" spans="1:12" ht="12.75">
      <c r="A23" s="146">
        <v>22</v>
      </c>
      <c r="B23" s="147" t="s">
        <v>51</v>
      </c>
      <c r="C23" s="105">
        <v>10700</v>
      </c>
      <c r="D23" s="106">
        <v>1.53E-05</v>
      </c>
      <c r="E23" s="30">
        <v>153.7</v>
      </c>
      <c r="F23" s="30">
        <v>16.1</v>
      </c>
      <c r="G23" s="30">
        <v>828</v>
      </c>
      <c r="H23" s="107">
        <f t="shared" si="0"/>
        <v>812.268</v>
      </c>
      <c r="I23" s="31">
        <f t="shared" si="1"/>
        <v>5.284762524398179</v>
      </c>
      <c r="J23" s="31">
        <f t="shared" si="2"/>
        <v>4.699066332586857</v>
      </c>
      <c r="K23" s="153">
        <v>51.5</v>
      </c>
      <c r="L23" s="146">
        <v>22</v>
      </c>
    </row>
    <row r="24" spans="1:12" ht="12.75">
      <c r="A24" s="146">
        <v>23</v>
      </c>
      <c r="B24" s="147" t="s">
        <v>52</v>
      </c>
      <c r="C24" s="105">
        <v>18000</v>
      </c>
      <c r="D24" s="106">
        <v>1.1E-05</v>
      </c>
      <c r="E24" s="30">
        <v>15.9</v>
      </c>
      <c r="F24" s="30">
        <v>5.1</v>
      </c>
      <c r="G24" s="30">
        <v>128</v>
      </c>
      <c r="H24" s="107">
        <f t="shared" si="0"/>
        <v>125.568</v>
      </c>
      <c r="I24" s="31">
        <f t="shared" si="1"/>
        <v>7.897358490566037</v>
      </c>
      <c r="J24" s="31">
        <f t="shared" si="2"/>
        <v>25.56586367691218</v>
      </c>
      <c r="K24" s="153">
        <v>93</v>
      </c>
      <c r="L24" s="146">
        <v>23</v>
      </c>
    </row>
    <row r="25" spans="1:12" ht="12.75">
      <c r="A25" s="146">
        <v>24</v>
      </c>
      <c r="B25" s="147" t="s">
        <v>53</v>
      </c>
      <c r="C25" s="105">
        <v>18000</v>
      </c>
      <c r="D25" s="106">
        <v>1.1E-05</v>
      </c>
      <c r="E25" s="30">
        <v>24.2</v>
      </c>
      <c r="F25" s="30">
        <v>6.3</v>
      </c>
      <c r="G25" s="30">
        <v>195</v>
      </c>
      <c r="H25" s="107">
        <f t="shared" si="0"/>
        <v>191.295</v>
      </c>
      <c r="I25" s="31">
        <f t="shared" si="1"/>
        <v>7.9047520661157025</v>
      </c>
      <c r="J25" s="31">
        <f t="shared" si="2"/>
        <v>18.669273319355405</v>
      </c>
      <c r="K25" s="151">
        <v>93</v>
      </c>
      <c r="L25" s="146">
        <v>24</v>
      </c>
    </row>
    <row r="26" spans="1:12" ht="12.75">
      <c r="A26" s="146">
        <v>25</v>
      </c>
      <c r="B26" s="147" t="s">
        <v>54</v>
      </c>
      <c r="C26" s="105">
        <v>18000</v>
      </c>
      <c r="D26" s="106">
        <v>1.1E-05</v>
      </c>
      <c r="E26" s="30">
        <v>34.4</v>
      </c>
      <c r="F26" s="30">
        <v>7.5</v>
      </c>
      <c r="G26" s="30">
        <v>276</v>
      </c>
      <c r="H26" s="107">
        <f t="shared" si="0"/>
        <v>270.756</v>
      </c>
      <c r="I26" s="31">
        <f t="shared" si="1"/>
        <v>7.870813953488372</v>
      </c>
      <c r="J26" s="31">
        <f t="shared" si="2"/>
        <v>14.329950632402602</v>
      </c>
      <c r="K26" s="151">
        <v>93</v>
      </c>
      <c r="L26" s="146">
        <v>25</v>
      </c>
    </row>
    <row r="27" spans="1:12" ht="12.75">
      <c r="A27" s="146">
        <v>26</v>
      </c>
      <c r="B27" s="147" t="s">
        <v>55</v>
      </c>
      <c r="C27" s="105">
        <v>18000</v>
      </c>
      <c r="D27" s="106">
        <v>1.1E-05</v>
      </c>
      <c r="E27" s="30">
        <v>49.5</v>
      </c>
      <c r="F27" s="30">
        <v>9</v>
      </c>
      <c r="G27" s="30">
        <v>397</v>
      </c>
      <c r="H27" s="107">
        <f t="shared" si="0"/>
        <v>389.457</v>
      </c>
      <c r="I27" s="31">
        <f t="shared" si="1"/>
        <v>7.867818181818182</v>
      </c>
      <c r="J27" s="31">
        <f t="shared" si="2"/>
        <v>10.90909090909091</v>
      </c>
      <c r="K27" s="151">
        <v>93</v>
      </c>
      <c r="L27" s="146">
        <v>26</v>
      </c>
    </row>
    <row r="28" spans="1:12" ht="12.75">
      <c r="A28" s="146">
        <v>27</v>
      </c>
      <c r="B28" s="147" t="s">
        <v>56</v>
      </c>
      <c r="C28" s="105">
        <v>17500</v>
      </c>
      <c r="D28" s="106">
        <v>1.1E-05</v>
      </c>
      <c r="E28" s="30">
        <v>65.8</v>
      </c>
      <c r="F28" s="30">
        <v>10.5</v>
      </c>
      <c r="G28" s="30">
        <v>531</v>
      </c>
      <c r="H28" s="107">
        <f t="shared" si="0"/>
        <v>520.911</v>
      </c>
      <c r="I28" s="31">
        <f t="shared" si="1"/>
        <v>7.916580547112462</v>
      </c>
      <c r="J28" s="31">
        <f t="shared" si="2"/>
        <v>8.864234997822301</v>
      </c>
      <c r="K28" s="151">
        <v>93</v>
      </c>
      <c r="L28" s="146">
        <v>27</v>
      </c>
    </row>
    <row r="29" spans="1:12" ht="12.75">
      <c r="A29" s="146">
        <v>28</v>
      </c>
      <c r="B29" s="147" t="s">
        <v>57</v>
      </c>
      <c r="C29" s="105">
        <v>17500</v>
      </c>
      <c r="D29" s="106">
        <v>1.1E-05</v>
      </c>
      <c r="E29" s="30">
        <v>93.2</v>
      </c>
      <c r="F29" s="30">
        <v>12.5</v>
      </c>
      <c r="G29" s="30">
        <v>752</v>
      </c>
      <c r="H29" s="107">
        <f t="shared" si="0"/>
        <v>737.712</v>
      </c>
      <c r="I29" s="31">
        <f t="shared" si="1"/>
        <v>7.915364806866952</v>
      </c>
      <c r="J29" s="31">
        <f t="shared" si="2"/>
        <v>6.828284367681253</v>
      </c>
      <c r="K29" s="151">
        <v>93</v>
      </c>
      <c r="L29" s="146">
        <v>28</v>
      </c>
    </row>
    <row r="30" spans="1:12" ht="12.75">
      <c r="A30" s="146">
        <v>29</v>
      </c>
      <c r="B30" s="147" t="s">
        <v>58</v>
      </c>
      <c r="C30" s="105">
        <v>8100</v>
      </c>
      <c r="D30" s="106">
        <v>2E-05</v>
      </c>
      <c r="E30" s="30">
        <v>193.3</v>
      </c>
      <c r="F30" s="30">
        <v>18</v>
      </c>
      <c r="G30" s="30">
        <v>896</v>
      </c>
      <c r="H30" s="107">
        <f t="shared" si="0"/>
        <v>878.976</v>
      </c>
      <c r="I30" s="31">
        <f t="shared" si="1"/>
        <v>4.5472115882048625</v>
      </c>
      <c r="J30" s="31">
        <f t="shared" si="2"/>
        <v>3.9507259373071455</v>
      </c>
      <c r="K30" s="151">
        <v>41</v>
      </c>
      <c r="L30" s="146">
        <v>29</v>
      </c>
    </row>
    <row r="31" spans="1:12" ht="12.75">
      <c r="A31" s="146">
        <v>30</v>
      </c>
      <c r="B31" s="147" t="s">
        <v>59</v>
      </c>
      <c r="C31" s="105">
        <v>16200</v>
      </c>
      <c r="D31" s="106">
        <v>1.3E-05</v>
      </c>
      <c r="E31" s="30">
        <v>126.1</v>
      </c>
      <c r="F31" s="30">
        <v>14.5</v>
      </c>
      <c r="G31" s="30">
        <v>842</v>
      </c>
      <c r="H31" s="107">
        <f t="shared" si="0"/>
        <v>826.002</v>
      </c>
      <c r="I31" s="31">
        <f t="shared" si="1"/>
        <v>6.550372720063442</v>
      </c>
      <c r="J31" s="31">
        <f t="shared" si="2"/>
        <v>5.435524024803741</v>
      </c>
      <c r="K31" s="152">
        <v>90</v>
      </c>
      <c r="L31" s="146">
        <v>30</v>
      </c>
    </row>
    <row r="32" spans="1:12" ht="12.75">
      <c r="A32" s="146">
        <v>31</v>
      </c>
      <c r="B32" s="147" t="s">
        <v>2</v>
      </c>
      <c r="C32" s="148">
        <v>0</v>
      </c>
      <c r="D32" s="149">
        <v>0</v>
      </c>
      <c r="E32" s="147">
        <v>0</v>
      </c>
      <c r="F32" s="147">
        <v>0</v>
      </c>
      <c r="G32" s="147">
        <v>0</v>
      </c>
      <c r="H32" s="150">
        <v>0</v>
      </c>
      <c r="I32" s="147">
        <v>0</v>
      </c>
      <c r="J32" s="147">
        <v>0</v>
      </c>
      <c r="K32" s="147">
        <v>0</v>
      </c>
      <c r="L32" s="146">
        <v>31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4"/>
  <sheetViews>
    <sheetView zoomScale="145" zoomScaleNormal="145" workbookViewId="0" topLeftCell="A1">
      <selection activeCell="B24" sqref="B24"/>
    </sheetView>
  </sheetViews>
  <sheetFormatPr defaultColWidth="9.140625" defaultRowHeight="12.75"/>
  <cols>
    <col min="1" max="1" width="6.421875" style="4" customWidth="1"/>
    <col min="2" max="2" width="10.00390625" style="4" customWidth="1"/>
    <col min="3" max="3" width="8.140625" style="4" customWidth="1"/>
    <col min="4" max="6" width="9.140625" style="4" customWidth="1"/>
    <col min="7" max="7" width="8.140625" style="4" customWidth="1"/>
    <col min="8" max="8" width="13.7109375" style="4" customWidth="1"/>
    <col min="9" max="9" width="6.421875" style="4" customWidth="1"/>
    <col min="10" max="10" width="5.28125" style="0" customWidth="1"/>
    <col min="11" max="11" width="9.28125" style="0" customWidth="1"/>
    <col min="12" max="12" width="5.57421875" style="0" customWidth="1"/>
    <col min="13" max="13" width="7.7109375" style="0" customWidth="1"/>
    <col min="14" max="15" width="7.57421875" style="0" customWidth="1"/>
    <col min="16" max="16" width="4.57421875" style="0" customWidth="1"/>
    <col min="17" max="17" width="15.140625" style="0" customWidth="1"/>
    <col min="18" max="16384" width="9.140625" style="4" customWidth="1"/>
  </cols>
  <sheetData>
    <row r="1" spans="1:17" ht="15.75" thickBot="1" thickTop="1">
      <c r="A1" s="7" t="s">
        <v>0</v>
      </c>
      <c r="B1" s="134" t="s">
        <v>20</v>
      </c>
      <c r="C1" s="7" t="s">
        <v>21</v>
      </c>
      <c r="D1" s="7" t="s">
        <v>22</v>
      </c>
      <c r="E1" s="7" t="s">
        <v>72</v>
      </c>
      <c r="F1" s="7" t="s">
        <v>23</v>
      </c>
      <c r="G1" s="7" t="s">
        <v>1</v>
      </c>
      <c r="H1" s="135" t="s">
        <v>24</v>
      </c>
      <c r="J1" s="86" t="s">
        <v>0</v>
      </c>
      <c r="K1" s="87" t="s">
        <v>20</v>
      </c>
      <c r="L1" s="88" t="s">
        <v>21</v>
      </c>
      <c r="M1" s="88" t="s">
        <v>22</v>
      </c>
      <c r="N1" s="88" t="s">
        <v>72</v>
      </c>
      <c r="O1" s="88" t="s">
        <v>23</v>
      </c>
      <c r="P1" s="88" t="s">
        <v>1</v>
      </c>
      <c r="Q1" s="89" t="s">
        <v>24</v>
      </c>
    </row>
    <row r="2" spans="1:17" ht="13.5" thickTop="1">
      <c r="A2" s="136">
        <v>1</v>
      </c>
      <c r="B2" s="213" t="s">
        <v>28</v>
      </c>
      <c r="C2" s="133">
        <v>110</v>
      </c>
      <c r="D2" s="132">
        <v>1.445</v>
      </c>
      <c r="E2" s="132">
        <f aca="true" t="shared" si="0" ref="E2:E12">D2/10</f>
        <v>0.14450000000000002</v>
      </c>
      <c r="F2" s="137">
        <v>47.76</v>
      </c>
      <c r="G2" s="138">
        <v>1</v>
      </c>
      <c r="H2" s="139" t="s">
        <v>74</v>
      </c>
      <c r="J2" s="79">
        <v>1</v>
      </c>
      <c r="K2" s="80" t="s">
        <v>28</v>
      </c>
      <c r="L2" s="81">
        <v>110</v>
      </c>
      <c r="M2" s="82">
        <v>1.445</v>
      </c>
      <c r="N2" s="82">
        <f aca="true" t="shared" si="1" ref="N2:N23">M2/10</f>
        <v>0.14450000000000002</v>
      </c>
      <c r="O2" s="83">
        <v>47.76</v>
      </c>
      <c r="P2" s="84">
        <v>1</v>
      </c>
      <c r="Q2" s="85" t="s">
        <v>74</v>
      </c>
    </row>
    <row r="3" spans="1:17" ht="12.75">
      <c r="A3" s="136">
        <v>2</v>
      </c>
      <c r="B3" s="213" t="s">
        <v>29</v>
      </c>
      <c r="C3" s="133">
        <v>110</v>
      </c>
      <c r="D3" s="132">
        <v>1.615</v>
      </c>
      <c r="E3" s="132">
        <f t="shared" si="0"/>
        <v>0.1615</v>
      </c>
      <c r="F3" s="137">
        <v>54.33</v>
      </c>
      <c r="G3" s="138">
        <v>1</v>
      </c>
      <c r="H3" s="139" t="s">
        <v>77</v>
      </c>
      <c r="J3" s="66">
        <v>2</v>
      </c>
      <c r="K3" s="33" t="s">
        <v>29</v>
      </c>
      <c r="L3" s="34">
        <v>110</v>
      </c>
      <c r="M3" s="32">
        <v>1.615</v>
      </c>
      <c r="N3" s="32">
        <f t="shared" si="1"/>
        <v>0.1615</v>
      </c>
      <c r="O3" s="37">
        <v>54.33</v>
      </c>
      <c r="P3" s="35">
        <v>1</v>
      </c>
      <c r="Q3" s="72" t="s">
        <v>77</v>
      </c>
    </row>
    <row r="4" spans="1:17" ht="12.75">
      <c r="A4" s="136">
        <v>3</v>
      </c>
      <c r="B4" s="214" t="s">
        <v>73</v>
      </c>
      <c r="C4" s="133">
        <v>110</v>
      </c>
      <c r="D4" s="133">
        <v>2.89</v>
      </c>
      <c r="E4" s="133">
        <f t="shared" si="0"/>
        <v>0.28900000000000003</v>
      </c>
      <c r="F4" s="137">
        <v>95.52</v>
      </c>
      <c r="G4" s="138">
        <v>1</v>
      </c>
      <c r="H4" s="140" t="s">
        <v>75</v>
      </c>
      <c r="J4" s="66">
        <v>3</v>
      </c>
      <c r="K4" s="36" t="s">
        <v>73</v>
      </c>
      <c r="L4" s="34">
        <v>110</v>
      </c>
      <c r="M4" s="34">
        <v>2.89</v>
      </c>
      <c r="N4" s="34">
        <f t="shared" si="1"/>
        <v>0.28900000000000003</v>
      </c>
      <c r="O4" s="37">
        <v>95.52</v>
      </c>
      <c r="P4" s="35">
        <v>1</v>
      </c>
      <c r="Q4" s="73" t="s">
        <v>75</v>
      </c>
    </row>
    <row r="5" spans="1:17" ht="12.75">
      <c r="A5" s="136">
        <v>4</v>
      </c>
      <c r="B5" s="213" t="s">
        <v>30</v>
      </c>
      <c r="C5" s="133">
        <v>110</v>
      </c>
      <c r="D5" s="132">
        <v>1.718</v>
      </c>
      <c r="E5" s="132">
        <f t="shared" si="0"/>
        <v>0.1718</v>
      </c>
      <c r="F5" s="137">
        <v>111.11</v>
      </c>
      <c r="G5" s="138">
        <v>1</v>
      </c>
      <c r="H5" s="139" t="s">
        <v>65</v>
      </c>
      <c r="J5" s="66">
        <v>4</v>
      </c>
      <c r="K5" s="33" t="s">
        <v>30</v>
      </c>
      <c r="L5" s="34">
        <v>110</v>
      </c>
      <c r="M5" s="32">
        <v>1.718</v>
      </c>
      <c r="N5" s="32">
        <f t="shared" si="1"/>
        <v>0.1718</v>
      </c>
      <c r="O5" s="37">
        <v>111.11</v>
      </c>
      <c r="P5" s="35">
        <v>1</v>
      </c>
      <c r="Q5" s="72" t="s">
        <v>65</v>
      </c>
    </row>
    <row r="6" spans="1:17" ht="12.75">
      <c r="A6" s="136">
        <v>5</v>
      </c>
      <c r="B6" s="213" t="s">
        <v>60</v>
      </c>
      <c r="C6" s="133">
        <v>110</v>
      </c>
      <c r="D6" s="132">
        <v>1.815</v>
      </c>
      <c r="E6" s="132">
        <f t="shared" si="0"/>
        <v>0.1815</v>
      </c>
      <c r="F6" s="137">
        <v>94.54</v>
      </c>
      <c r="G6" s="138">
        <v>0</v>
      </c>
      <c r="H6" s="139" t="s">
        <v>78</v>
      </c>
      <c r="J6" s="66">
        <v>5</v>
      </c>
      <c r="K6" s="33" t="s">
        <v>60</v>
      </c>
      <c r="L6" s="34">
        <v>110</v>
      </c>
      <c r="M6" s="32">
        <v>1.815</v>
      </c>
      <c r="N6" s="32">
        <f t="shared" si="1"/>
        <v>0.1815</v>
      </c>
      <c r="O6" s="37">
        <v>94.54</v>
      </c>
      <c r="P6" s="35">
        <v>0</v>
      </c>
      <c r="Q6" s="72" t="s">
        <v>78</v>
      </c>
    </row>
    <row r="7" spans="1:17" ht="12.75">
      <c r="A7" s="136">
        <v>6</v>
      </c>
      <c r="B7" s="213" t="s">
        <v>61</v>
      </c>
      <c r="C7" s="133">
        <v>110</v>
      </c>
      <c r="D7" s="132">
        <v>3.8</v>
      </c>
      <c r="E7" s="132">
        <f t="shared" si="0"/>
        <v>0.38</v>
      </c>
      <c r="F7" s="137">
        <v>101.11</v>
      </c>
      <c r="G7" s="138">
        <v>0</v>
      </c>
      <c r="H7" s="139" t="s">
        <v>79</v>
      </c>
      <c r="J7" s="66">
        <v>6</v>
      </c>
      <c r="K7" s="33" t="s">
        <v>61</v>
      </c>
      <c r="L7" s="34">
        <v>110</v>
      </c>
      <c r="M7" s="32">
        <v>3.8</v>
      </c>
      <c r="N7" s="32">
        <f t="shared" si="1"/>
        <v>0.38</v>
      </c>
      <c r="O7" s="37">
        <v>101.11</v>
      </c>
      <c r="P7" s="35">
        <v>0</v>
      </c>
      <c r="Q7" s="72" t="s">
        <v>79</v>
      </c>
    </row>
    <row r="8" spans="1:17" ht="12.75">
      <c r="A8" s="136">
        <v>7</v>
      </c>
      <c r="B8" s="213" t="s">
        <v>62</v>
      </c>
      <c r="C8" s="133">
        <v>110</v>
      </c>
      <c r="D8" s="132">
        <v>3.929</v>
      </c>
      <c r="E8" s="132">
        <f t="shared" si="0"/>
        <v>0.39289999999999997</v>
      </c>
      <c r="F8" s="137">
        <v>156.91</v>
      </c>
      <c r="G8" s="138">
        <v>0</v>
      </c>
      <c r="H8" s="139" t="s">
        <v>80</v>
      </c>
      <c r="J8" s="66">
        <v>7</v>
      </c>
      <c r="K8" s="33" t="s">
        <v>62</v>
      </c>
      <c r="L8" s="34">
        <v>110</v>
      </c>
      <c r="M8" s="32">
        <v>3.929</v>
      </c>
      <c r="N8" s="32">
        <f t="shared" si="1"/>
        <v>0.39289999999999997</v>
      </c>
      <c r="O8" s="37">
        <v>156.91</v>
      </c>
      <c r="P8" s="35">
        <v>0</v>
      </c>
      <c r="Q8" s="72" t="s">
        <v>80</v>
      </c>
    </row>
    <row r="9" spans="1:17" ht="12.75">
      <c r="A9" s="136">
        <v>8</v>
      </c>
      <c r="B9" s="213" t="s">
        <v>63</v>
      </c>
      <c r="C9" s="133">
        <v>110</v>
      </c>
      <c r="D9" s="132">
        <v>3.8</v>
      </c>
      <c r="E9" s="132">
        <f t="shared" si="0"/>
        <v>0.38</v>
      </c>
      <c r="F9" s="137">
        <v>101.11</v>
      </c>
      <c r="G9" s="138">
        <v>0</v>
      </c>
      <c r="H9" s="139" t="s">
        <v>76</v>
      </c>
      <c r="J9" s="66">
        <v>8</v>
      </c>
      <c r="K9" s="33" t="s">
        <v>63</v>
      </c>
      <c r="L9" s="34">
        <v>110</v>
      </c>
      <c r="M9" s="32">
        <v>3.8</v>
      </c>
      <c r="N9" s="32">
        <f t="shared" si="1"/>
        <v>0.38</v>
      </c>
      <c r="O9" s="37">
        <v>101.11</v>
      </c>
      <c r="P9" s="35">
        <v>0</v>
      </c>
      <c r="Q9" s="72" t="s">
        <v>76</v>
      </c>
    </row>
    <row r="10" spans="1:17" ht="12.75">
      <c r="A10" s="136">
        <v>9</v>
      </c>
      <c r="B10" s="213" t="s">
        <v>64</v>
      </c>
      <c r="C10" s="133">
        <v>110</v>
      </c>
      <c r="D10" s="132">
        <v>3.929</v>
      </c>
      <c r="E10" s="132">
        <f t="shared" si="0"/>
        <v>0.39289999999999997</v>
      </c>
      <c r="F10" s="137">
        <v>156.91</v>
      </c>
      <c r="G10" s="138">
        <v>0</v>
      </c>
      <c r="H10" s="139" t="s">
        <v>81</v>
      </c>
      <c r="J10" s="66">
        <v>9</v>
      </c>
      <c r="K10" s="33" t="s">
        <v>64</v>
      </c>
      <c r="L10" s="34">
        <v>110</v>
      </c>
      <c r="M10" s="32">
        <v>3.929</v>
      </c>
      <c r="N10" s="32">
        <f t="shared" si="1"/>
        <v>0.39289999999999997</v>
      </c>
      <c r="O10" s="37">
        <v>156.91</v>
      </c>
      <c r="P10" s="35">
        <v>0</v>
      </c>
      <c r="Q10" s="72" t="s">
        <v>81</v>
      </c>
    </row>
    <row r="11" spans="1:17" ht="12.75">
      <c r="A11" s="136">
        <v>10</v>
      </c>
      <c r="B11" s="213" t="s">
        <v>66</v>
      </c>
      <c r="C11" s="133">
        <v>110</v>
      </c>
      <c r="D11" s="132">
        <v>3.97</v>
      </c>
      <c r="E11" s="132">
        <f t="shared" si="0"/>
        <v>0.397</v>
      </c>
      <c r="F11" s="137">
        <v>107.68</v>
      </c>
      <c r="G11" s="138">
        <v>0</v>
      </c>
      <c r="H11" s="139" t="s">
        <v>82</v>
      </c>
      <c r="J11" s="66">
        <v>10</v>
      </c>
      <c r="K11" s="33" t="s">
        <v>66</v>
      </c>
      <c r="L11" s="34">
        <v>110</v>
      </c>
      <c r="M11" s="32">
        <v>3.97</v>
      </c>
      <c r="N11" s="32">
        <f t="shared" si="1"/>
        <v>0.397</v>
      </c>
      <c r="O11" s="37">
        <v>107.68</v>
      </c>
      <c r="P11" s="35">
        <v>0</v>
      </c>
      <c r="Q11" s="72" t="s">
        <v>82</v>
      </c>
    </row>
    <row r="12" spans="1:17" ht="13.5" thickBot="1">
      <c r="A12" s="136">
        <v>11</v>
      </c>
      <c r="B12" s="213" t="s">
        <v>67</v>
      </c>
      <c r="C12" s="133">
        <v>110</v>
      </c>
      <c r="D12" s="132">
        <v>4.099</v>
      </c>
      <c r="E12" s="132">
        <f t="shared" si="0"/>
        <v>0.40990000000000004</v>
      </c>
      <c r="F12" s="137">
        <v>163.48</v>
      </c>
      <c r="G12" s="138">
        <v>0</v>
      </c>
      <c r="H12" s="139" t="s">
        <v>83</v>
      </c>
      <c r="J12" s="67">
        <v>11</v>
      </c>
      <c r="K12" s="38" t="s">
        <v>67</v>
      </c>
      <c r="L12" s="39">
        <v>110</v>
      </c>
      <c r="M12" s="40">
        <v>4.099</v>
      </c>
      <c r="N12" s="40">
        <f t="shared" si="1"/>
        <v>0.40990000000000004</v>
      </c>
      <c r="O12" s="41">
        <v>163.48</v>
      </c>
      <c r="P12" s="62">
        <v>0</v>
      </c>
      <c r="Q12" s="74" t="s">
        <v>83</v>
      </c>
    </row>
    <row r="13" spans="10:17" ht="13.5" thickTop="1">
      <c r="J13" s="68">
        <v>12</v>
      </c>
      <c r="K13" s="43" t="s">
        <v>28</v>
      </c>
      <c r="L13" s="42">
        <v>35</v>
      </c>
      <c r="M13" s="44">
        <v>0.54</v>
      </c>
      <c r="N13" s="44">
        <f t="shared" si="1"/>
        <v>0.054000000000000006</v>
      </c>
      <c r="O13" s="45">
        <v>17.7</v>
      </c>
      <c r="P13" s="46">
        <v>1</v>
      </c>
      <c r="Q13" s="75" t="s">
        <v>68</v>
      </c>
    </row>
    <row r="14" spans="10:17" ht="12.75">
      <c r="J14" s="69">
        <v>13</v>
      </c>
      <c r="K14" s="48" t="s">
        <v>29</v>
      </c>
      <c r="L14" s="47">
        <v>35</v>
      </c>
      <c r="M14" s="50">
        <v>0.71</v>
      </c>
      <c r="N14" s="50">
        <f t="shared" si="1"/>
        <v>0.071</v>
      </c>
      <c r="O14" s="51">
        <v>24.4</v>
      </c>
      <c r="P14" s="52">
        <v>1</v>
      </c>
      <c r="Q14" s="76" t="s">
        <v>69</v>
      </c>
    </row>
    <row r="15" spans="10:17" ht="12.75">
      <c r="J15" s="69">
        <v>14</v>
      </c>
      <c r="K15" s="53" t="s">
        <v>73</v>
      </c>
      <c r="L15" s="58">
        <v>35</v>
      </c>
      <c r="M15" s="54">
        <v>1.08</v>
      </c>
      <c r="N15" s="54">
        <f t="shared" si="1"/>
        <v>0.10800000000000001</v>
      </c>
      <c r="O15" s="55">
        <v>35.4</v>
      </c>
      <c r="P15" s="64">
        <v>1</v>
      </c>
      <c r="Q15" s="77" t="s">
        <v>70</v>
      </c>
    </row>
    <row r="16" spans="10:17" ht="12.75">
      <c r="J16" s="69">
        <v>15</v>
      </c>
      <c r="K16" s="48" t="s">
        <v>30</v>
      </c>
      <c r="L16" s="47">
        <v>35</v>
      </c>
      <c r="M16" s="50">
        <v>0.84</v>
      </c>
      <c r="N16" s="50">
        <f t="shared" si="1"/>
        <v>0.08399999999999999</v>
      </c>
      <c r="O16" s="51">
        <v>48.8</v>
      </c>
      <c r="P16" s="52">
        <v>1</v>
      </c>
      <c r="Q16" s="76" t="s">
        <v>71</v>
      </c>
    </row>
    <row r="17" spans="10:17" ht="12.75">
      <c r="J17" s="69">
        <v>16</v>
      </c>
      <c r="K17" s="48" t="s">
        <v>60</v>
      </c>
      <c r="L17" s="47">
        <v>35</v>
      </c>
      <c r="M17" s="50">
        <v>1.54</v>
      </c>
      <c r="N17" s="50">
        <f t="shared" si="1"/>
        <v>0.154</v>
      </c>
      <c r="O17" s="51">
        <v>35.4</v>
      </c>
      <c r="P17" s="52">
        <v>0</v>
      </c>
      <c r="Q17" s="76" t="s">
        <v>84</v>
      </c>
    </row>
    <row r="18" spans="10:17" ht="12.75">
      <c r="J18" s="69">
        <v>17</v>
      </c>
      <c r="K18" s="48" t="s">
        <v>61</v>
      </c>
      <c r="L18" s="47">
        <v>35</v>
      </c>
      <c r="M18" s="50">
        <v>1.71</v>
      </c>
      <c r="N18" s="50">
        <f t="shared" si="1"/>
        <v>0.17099999999999999</v>
      </c>
      <c r="O18" s="51">
        <v>42.1</v>
      </c>
      <c r="P18" s="52">
        <v>0</v>
      </c>
      <c r="Q18" s="76" t="s">
        <v>87</v>
      </c>
    </row>
    <row r="19" spans="10:17" ht="12.75">
      <c r="J19" s="69">
        <v>18</v>
      </c>
      <c r="K19" s="48" t="s">
        <v>62</v>
      </c>
      <c r="L19" s="47">
        <v>35</v>
      </c>
      <c r="M19" s="50">
        <v>2</v>
      </c>
      <c r="N19" s="50">
        <f t="shared" si="1"/>
        <v>0.2</v>
      </c>
      <c r="O19" s="51">
        <v>72</v>
      </c>
      <c r="P19" s="52">
        <v>0</v>
      </c>
      <c r="Q19" s="76" t="s">
        <v>85</v>
      </c>
    </row>
    <row r="20" spans="10:17" ht="12.75">
      <c r="J20" s="69">
        <v>19</v>
      </c>
      <c r="K20" s="48" t="s">
        <v>63</v>
      </c>
      <c r="L20" s="47">
        <v>35</v>
      </c>
      <c r="M20" s="50">
        <v>1.71</v>
      </c>
      <c r="N20" s="50">
        <f t="shared" si="1"/>
        <v>0.17099999999999999</v>
      </c>
      <c r="O20" s="51">
        <v>42.1</v>
      </c>
      <c r="P20" s="52">
        <v>0</v>
      </c>
      <c r="Q20" s="76" t="s">
        <v>86</v>
      </c>
    </row>
    <row r="21" spans="10:17" ht="12.75">
      <c r="J21" s="69">
        <v>20</v>
      </c>
      <c r="K21" s="48" t="s">
        <v>64</v>
      </c>
      <c r="L21" s="47">
        <v>35</v>
      </c>
      <c r="M21" s="50">
        <v>2</v>
      </c>
      <c r="N21" s="50">
        <f t="shared" si="1"/>
        <v>0.2</v>
      </c>
      <c r="O21" s="51">
        <v>72</v>
      </c>
      <c r="P21" s="52">
        <v>0</v>
      </c>
      <c r="Q21" s="76" t="s">
        <v>88</v>
      </c>
    </row>
    <row r="22" spans="10:17" ht="12.75">
      <c r="J22" s="69">
        <v>21</v>
      </c>
      <c r="K22" s="48" t="s">
        <v>66</v>
      </c>
      <c r="L22" s="47">
        <v>35</v>
      </c>
      <c r="M22" s="57">
        <v>1.88</v>
      </c>
      <c r="N22" s="50">
        <f t="shared" si="1"/>
        <v>0.188</v>
      </c>
      <c r="O22" s="51">
        <v>48.8</v>
      </c>
      <c r="P22" s="52">
        <v>0</v>
      </c>
      <c r="Q22" s="76" t="s">
        <v>89</v>
      </c>
    </row>
    <row r="23" spans="10:17" ht="12.75">
      <c r="J23" s="70">
        <v>22</v>
      </c>
      <c r="K23" s="48" t="s">
        <v>67</v>
      </c>
      <c r="L23" s="47">
        <v>35</v>
      </c>
      <c r="M23" s="50">
        <v>2.17</v>
      </c>
      <c r="N23" s="50">
        <f t="shared" si="1"/>
        <v>0.217</v>
      </c>
      <c r="O23" s="51">
        <v>78.7</v>
      </c>
      <c r="P23" s="52">
        <v>0</v>
      </c>
      <c r="Q23" s="76" t="s">
        <v>90</v>
      </c>
    </row>
    <row r="24" spans="10:17" ht="12.75">
      <c r="J24" s="71"/>
      <c r="K24" s="59"/>
      <c r="L24" s="61"/>
      <c r="M24" s="49"/>
      <c r="N24" s="49"/>
      <c r="O24" s="51"/>
      <c r="P24" s="52"/>
      <c r="Q24" s="78"/>
    </row>
    <row r="25" spans="10:17" ht="12.75">
      <c r="J25" s="71"/>
      <c r="K25" s="56"/>
      <c r="L25" s="61"/>
      <c r="M25" s="60"/>
      <c r="N25" s="60"/>
      <c r="O25" s="65"/>
      <c r="P25" s="63"/>
      <c r="Q25" s="78"/>
    </row>
    <row r="27" spans="10:17" ht="12.75">
      <c r="J27" s="90">
        <v>11</v>
      </c>
      <c r="K27" s="91" t="s">
        <v>31</v>
      </c>
      <c r="L27" s="92">
        <v>110</v>
      </c>
      <c r="M27" s="92">
        <v>1.815</v>
      </c>
      <c r="N27" s="92">
        <v>0.182</v>
      </c>
      <c r="O27" s="93">
        <v>47.27</v>
      </c>
      <c r="P27" s="93">
        <v>0</v>
      </c>
      <c r="Q27" s="94" t="s">
        <v>14</v>
      </c>
    </row>
    <row r="28" spans="10:17" ht="12.75">
      <c r="J28" s="95">
        <v>11</v>
      </c>
      <c r="K28" s="96" t="s">
        <v>32</v>
      </c>
      <c r="L28" s="97">
        <v>110</v>
      </c>
      <c r="M28" s="97">
        <v>1.985</v>
      </c>
      <c r="N28" s="97">
        <v>0.199</v>
      </c>
      <c r="O28" s="98">
        <v>53.84</v>
      </c>
      <c r="P28" s="98">
        <v>0</v>
      </c>
      <c r="Q28" s="99" t="s">
        <v>15</v>
      </c>
    </row>
    <row r="29" spans="10:17" ht="12.75">
      <c r="J29" s="95">
        <v>6</v>
      </c>
      <c r="K29" s="96" t="s">
        <v>33</v>
      </c>
      <c r="L29" s="97">
        <v>110</v>
      </c>
      <c r="M29" s="97">
        <v>2.114</v>
      </c>
      <c r="N29" s="97">
        <v>0.214</v>
      </c>
      <c r="O29" s="98">
        <v>109.64</v>
      </c>
      <c r="P29" s="98">
        <v>0</v>
      </c>
      <c r="Q29" s="99" t="s">
        <v>16</v>
      </c>
    </row>
    <row r="30" spans="10:17" ht="12.75">
      <c r="J30" s="95">
        <v>14</v>
      </c>
      <c r="K30" s="96" t="s">
        <v>31</v>
      </c>
      <c r="L30" s="97">
        <v>35</v>
      </c>
      <c r="M30" s="97">
        <v>0.77</v>
      </c>
      <c r="N30" s="97">
        <v>0.077</v>
      </c>
      <c r="O30" s="98">
        <v>17.7</v>
      </c>
      <c r="P30" s="98">
        <v>0</v>
      </c>
      <c r="Q30" s="99" t="s">
        <v>17</v>
      </c>
    </row>
    <row r="31" spans="10:17" ht="12.75">
      <c r="J31" s="95">
        <v>15</v>
      </c>
      <c r="K31" s="96" t="s">
        <v>32</v>
      </c>
      <c r="L31" s="97">
        <v>35</v>
      </c>
      <c r="M31" s="97">
        <v>0.94</v>
      </c>
      <c r="N31" s="97">
        <v>0.094</v>
      </c>
      <c r="O31" s="98">
        <v>24.4</v>
      </c>
      <c r="P31" s="98">
        <v>0</v>
      </c>
      <c r="Q31" s="99" t="s">
        <v>18</v>
      </c>
    </row>
    <row r="32" spans="10:17" ht="12.75">
      <c r="J32" s="100">
        <v>16</v>
      </c>
      <c r="K32" s="101" t="s">
        <v>33</v>
      </c>
      <c r="L32" s="102">
        <v>35</v>
      </c>
      <c r="M32" s="102">
        <v>1.23</v>
      </c>
      <c r="N32" s="102">
        <v>0.123</v>
      </c>
      <c r="O32" s="103">
        <v>54.3</v>
      </c>
      <c r="P32" s="103">
        <v>0</v>
      </c>
      <c r="Q32" s="104" t="s">
        <v>19</v>
      </c>
    </row>
    <row r="33" ht="12.75">
      <c r="M33" s="28"/>
    </row>
    <row r="34" spans="13:14" ht="12.75">
      <c r="M34" s="28"/>
      <c r="N34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47"/>
  <sheetViews>
    <sheetView workbookViewId="0" topLeftCell="A1">
      <selection activeCell="F22" sqref="F22"/>
    </sheetView>
  </sheetViews>
  <sheetFormatPr defaultColWidth="9.140625" defaultRowHeight="12.75"/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55">
        <v>1</v>
      </c>
      <c r="B2" s="215" t="s">
        <v>26</v>
      </c>
      <c r="C2" s="220">
        <v>2.6</v>
      </c>
      <c r="D2" s="220">
        <v>3.7</v>
      </c>
      <c r="E2" s="220">
        <v>-2.6</v>
      </c>
      <c r="F2" s="220">
        <v>1.85</v>
      </c>
      <c r="G2" s="220">
        <v>3.55</v>
      </c>
      <c r="H2" s="220">
        <v>0</v>
      </c>
      <c r="I2" s="220">
        <v>0</v>
      </c>
      <c r="J2" s="220">
        <v>6.7</v>
      </c>
      <c r="K2" s="220">
        <v>0.6</v>
      </c>
      <c r="L2" s="219">
        <v>1542</v>
      </c>
      <c r="M2" s="219">
        <v>882</v>
      </c>
      <c r="N2" s="219">
        <v>704</v>
      </c>
      <c r="O2" s="219">
        <v>290</v>
      </c>
      <c r="P2" s="219">
        <v>575</v>
      </c>
      <c r="Q2" s="219">
        <v>237</v>
      </c>
    </row>
    <row r="3" spans="1:17" ht="15">
      <c r="A3" s="255">
        <v>2</v>
      </c>
      <c r="B3" s="215" t="s">
        <v>94</v>
      </c>
      <c r="C3" s="220">
        <v>2.6</v>
      </c>
      <c r="D3" s="220">
        <v>4.8</v>
      </c>
      <c r="E3" s="220">
        <v>-2.6</v>
      </c>
      <c r="F3" s="220">
        <v>2.95</v>
      </c>
      <c r="G3" s="220">
        <v>3.55</v>
      </c>
      <c r="H3" s="220">
        <v>0</v>
      </c>
      <c r="I3" s="220">
        <v>0</v>
      </c>
      <c r="J3" s="220">
        <v>7.8</v>
      </c>
      <c r="K3" s="220">
        <v>0.6</v>
      </c>
      <c r="L3" s="219">
        <v>1542</v>
      </c>
      <c r="M3" s="219">
        <v>882</v>
      </c>
      <c r="N3" s="219">
        <v>704</v>
      </c>
      <c r="O3" s="219">
        <v>290</v>
      </c>
      <c r="P3" s="219">
        <v>822</v>
      </c>
      <c r="Q3" s="219">
        <v>338</v>
      </c>
    </row>
    <row r="4" spans="1:17" ht="15">
      <c r="A4" s="255">
        <v>3</v>
      </c>
      <c r="B4" s="215" t="s">
        <v>25</v>
      </c>
      <c r="C4" s="220">
        <v>2.6</v>
      </c>
      <c r="D4" s="220">
        <v>4.5</v>
      </c>
      <c r="E4" s="220">
        <v>-2.7</v>
      </c>
      <c r="F4" s="220">
        <v>2.25</v>
      </c>
      <c r="G4" s="220">
        <v>3.55</v>
      </c>
      <c r="H4" s="220">
        <v>0</v>
      </c>
      <c r="I4" s="220">
        <v>0</v>
      </c>
      <c r="J4" s="220">
        <v>9.05</v>
      </c>
      <c r="K4" s="220">
        <v>0.6</v>
      </c>
      <c r="L4" s="219">
        <v>1710</v>
      </c>
      <c r="M4" s="219">
        <v>1022</v>
      </c>
      <c r="N4" s="219">
        <v>704</v>
      </c>
      <c r="O4" s="219">
        <v>290</v>
      </c>
      <c r="P4" s="219">
        <v>1453</v>
      </c>
      <c r="Q4" s="219">
        <v>682</v>
      </c>
    </row>
    <row r="5" spans="1:17" ht="15">
      <c r="A5" s="255">
        <v>4</v>
      </c>
      <c r="B5" s="215" t="s">
        <v>96</v>
      </c>
      <c r="C5" s="220">
        <v>2.7</v>
      </c>
      <c r="D5" s="220">
        <v>4.5</v>
      </c>
      <c r="E5" s="220">
        <v>-2.7</v>
      </c>
      <c r="F5" s="220">
        <v>2.25</v>
      </c>
      <c r="G5" s="220">
        <v>3.65</v>
      </c>
      <c r="H5" s="220">
        <v>0</v>
      </c>
      <c r="I5" s="220">
        <v>0</v>
      </c>
      <c r="J5" s="220">
        <v>9.2</v>
      </c>
      <c r="K5" s="220">
        <v>0.6</v>
      </c>
      <c r="L5" s="219">
        <v>1710</v>
      </c>
      <c r="M5" s="219">
        <v>1022</v>
      </c>
      <c r="N5" s="219">
        <v>704</v>
      </c>
      <c r="O5" s="219">
        <v>290</v>
      </c>
      <c r="P5" s="219">
        <v>2271</v>
      </c>
      <c r="Q5" s="219">
        <v>1095</v>
      </c>
    </row>
    <row r="6" spans="1:17" ht="15">
      <c r="A6" s="255">
        <v>5</v>
      </c>
      <c r="B6" s="238" t="s">
        <v>138</v>
      </c>
      <c r="C6" s="232">
        <v>2.6</v>
      </c>
      <c r="D6" s="232">
        <v>4.5</v>
      </c>
      <c r="E6" s="232">
        <v>-2.6</v>
      </c>
      <c r="F6" s="232">
        <v>1.5</v>
      </c>
      <c r="G6" s="232">
        <v>3.55</v>
      </c>
      <c r="H6" s="232">
        <v>0</v>
      </c>
      <c r="I6" s="232">
        <v>0</v>
      </c>
      <c r="J6" s="232">
        <v>7.5</v>
      </c>
      <c r="K6" s="232">
        <v>0.6</v>
      </c>
      <c r="L6" s="233">
        <v>1157</v>
      </c>
      <c r="M6" s="233">
        <v>669</v>
      </c>
      <c r="N6" s="233">
        <v>867</v>
      </c>
      <c r="O6" s="233">
        <v>455</v>
      </c>
      <c r="P6" s="233">
        <v>486</v>
      </c>
      <c r="Q6" s="233">
        <v>384</v>
      </c>
    </row>
    <row r="7" spans="1:17" ht="15">
      <c r="A7" s="255">
        <v>6</v>
      </c>
      <c r="B7" s="238" t="s">
        <v>219</v>
      </c>
      <c r="C7" s="234">
        <v>2.8</v>
      </c>
      <c r="D7" s="234">
        <v>4.8</v>
      </c>
      <c r="E7" s="234">
        <v>-2.8</v>
      </c>
      <c r="F7" s="234">
        <v>1.6</v>
      </c>
      <c r="G7" s="234">
        <v>3.75</v>
      </c>
      <c r="H7" s="234">
        <v>0</v>
      </c>
      <c r="I7" s="234">
        <v>0</v>
      </c>
      <c r="J7" s="234">
        <v>9.7</v>
      </c>
      <c r="K7" s="235">
        <v>0.7</v>
      </c>
      <c r="L7" s="253">
        <v>1977</v>
      </c>
      <c r="M7" s="253">
        <v>976</v>
      </c>
      <c r="N7" s="253">
        <v>1418</v>
      </c>
      <c r="O7" s="253">
        <v>580</v>
      </c>
      <c r="P7" s="253">
        <v>1501</v>
      </c>
      <c r="Q7" s="253">
        <v>1374</v>
      </c>
    </row>
    <row r="8" spans="1:17" ht="15">
      <c r="A8" s="255">
        <v>7</v>
      </c>
      <c r="B8" s="238" t="s">
        <v>220</v>
      </c>
      <c r="C8" s="236">
        <v>3.5</v>
      </c>
      <c r="D8" s="236">
        <v>4.8</v>
      </c>
      <c r="E8" s="236">
        <v>-3.5</v>
      </c>
      <c r="F8" s="236">
        <v>1.6</v>
      </c>
      <c r="G8" s="236">
        <v>4.45</v>
      </c>
      <c r="H8" s="236">
        <v>0</v>
      </c>
      <c r="I8" s="236">
        <v>0</v>
      </c>
      <c r="J8" s="236">
        <v>10.9</v>
      </c>
      <c r="K8" s="237">
        <v>0.8</v>
      </c>
      <c r="L8" s="254">
        <v>1977</v>
      </c>
      <c r="M8" s="254">
        <v>976</v>
      </c>
      <c r="N8" s="254">
        <v>1418</v>
      </c>
      <c r="O8" s="254">
        <v>580</v>
      </c>
      <c r="P8" s="254">
        <v>2363</v>
      </c>
      <c r="Q8" s="254">
        <v>2230</v>
      </c>
    </row>
    <row r="9" spans="1:17" ht="15">
      <c r="A9" s="255">
        <v>8</v>
      </c>
      <c r="B9" s="243" t="s">
        <v>143</v>
      </c>
      <c r="C9" s="244">
        <v>2.7</v>
      </c>
      <c r="D9" s="244">
        <v>4.8</v>
      </c>
      <c r="E9" s="244">
        <v>-2.7</v>
      </c>
      <c r="F9" s="244">
        <v>1.6</v>
      </c>
      <c r="G9" s="244">
        <v>3.65</v>
      </c>
      <c r="H9" s="244">
        <v>0</v>
      </c>
      <c r="I9" s="244">
        <v>0</v>
      </c>
      <c r="J9" s="244">
        <v>8</v>
      </c>
      <c r="K9" s="245">
        <v>0.6</v>
      </c>
      <c r="L9" s="246">
        <v>1319</v>
      </c>
      <c r="M9" s="246">
        <v>620</v>
      </c>
      <c r="N9" s="246">
        <v>1013</v>
      </c>
      <c r="O9" s="246">
        <v>414</v>
      </c>
      <c r="P9" s="246">
        <v>542</v>
      </c>
      <c r="Q9" s="246">
        <v>428</v>
      </c>
    </row>
    <row r="10" spans="1:17" ht="15">
      <c r="A10" s="255">
        <v>9</v>
      </c>
      <c r="B10" s="243" t="s">
        <v>221</v>
      </c>
      <c r="C10" s="244">
        <v>2.8</v>
      </c>
      <c r="D10" s="244">
        <v>4.8</v>
      </c>
      <c r="E10" s="244">
        <v>-2.8</v>
      </c>
      <c r="F10" s="244">
        <v>1.6</v>
      </c>
      <c r="G10" s="244">
        <v>3.75</v>
      </c>
      <c r="H10" s="244">
        <v>0</v>
      </c>
      <c r="I10" s="244">
        <v>0</v>
      </c>
      <c r="J10" s="244">
        <v>9.7</v>
      </c>
      <c r="K10" s="245">
        <v>0.7</v>
      </c>
      <c r="L10" s="249">
        <v>1977</v>
      </c>
      <c r="M10" s="249">
        <v>976</v>
      </c>
      <c r="N10" s="249">
        <v>1418</v>
      </c>
      <c r="O10" s="249">
        <v>580</v>
      </c>
      <c r="P10" s="249">
        <v>1501</v>
      </c>
      <c r="Q10" s="249">
        <v>1374</v>
      </c>
    </row>
    <row r="11" spans="1:17" ht="15">
      <c r="A11" s="255">
        <v>10</v>
      </c>
      <c r="B11" s="243" t="s">
        <v>222</v>
      </c>
      <c r="C11" s="247">
        <v>3.5</v>
      </c>
      <c r="D11" s="247">
        <v>4.8</v>
      </c>
      <c r="E11" s="247">
        <v>-3.5</v>
      </c>
      <c r="F11" s="247">
        <v>1.6</v>
      </c>
      <c r="G11" s="247">
        <v>4.45</v>
      </c>
      <c r="H11" s="247">
        <v>0</v>
      </c>
      <c r="I11" s="247">
        <v>0</v>
      </c>
      <c r="J11" s="247">
        <v>10.9</v>
      </c>
      <c r="K11" s="248">
        <v>0.8</v>
      </c>
      <c r="L11" s="246">
        <v>1977</v>
      </c>
      <c r="M11" s="246">
        <v>976</v>
      </c>
      <c r="N11" s="246">
        <v>1418</v>
      </c>
      <c r="O11" s="246">
        <v>580</v>
      </c>
      <c r="P11" s="246">
        <v>2363</v>
      </c>
      <c r="Q11" s="246">
        <v>2230</v>
      </c>
    </row>
    <row r="12" spans="1:17" ht="15">
      <c r="A12" s="255">
        <v>11</v>
      </c>
      <c r="B12" s="243" t="s">
        <v>144</v>
      </c>
      <c r="C12" s="244">
        <v>2.8</v>
      </c>
      <c r="D12" s="244">
        <v>5.1</v>
      </c>
      <c r="E12" s="244">
        <v>-2.8</v>
      </c>
      <c r="F12" s="244">
        <v>1.7</v>
      </c>
      <c r="G12" s="244">
        <v>3.75</v>
      </c>
      <c r="H12" s="244">
        <v>0</v>
      </c>
      <c r="I12" s="244">
        <v>0</v>
      </c>
      <c r="J12" s="244">
        <v>8.5</v>
      </c>
      <c r="K12" s="248">
        <v>0.6</v>
      </c>
      <c r="L12" s="246">
        <v>1543</v>
      </c>
      <c r="M12" s="246">
        <v>570</v>
      </c>
      <c r="N12" s="246">
        <v>1215</v>
      </c>
      <c r="O12" s="246">
        <v>373</v>
      </c>
      <c r="P12" s="246">
        <v>591</v>
      </c>
      <c r="Q12" s="246">
        <v>467</v>
      </c>
    </row>
    <row r="13" spans="1:17" ht="15">
      <c r="A13" s="255">
        <v>12</v>
      </c>
      <c r="B13" s="243" t="s">
        <v>223</v>
      </c>
      <c r="C13" s="247">
        <v>2.8</v>
      </c>
      <c r="D13" s="247">
        <v>4.8</v>
      </c>
      <c r="E13" s="247">
        <v>-2.8</v>
      </c>
      <c r="F13" s="247">
        <v>1.6</v>
      </c>
      <c r="G13" s="247">
        <v>3.75</v>
      </c>
      <c r="H13" s="247">
        <v>0</v>
      </c>
      <c r="I13" s="247">
        <v>0</v>
      </c>
      <c r="J13" s="247">
        <v>9.7</v>
      </c>
      <c r="K13" s="248">
        <v>0.7</v>
      </c>
      <c r="L13" s="249">
        <v>1977</v>
      </c>
      <c r="M13" s="249">
        <v>976</v>
      </c>
      <c r="N13" s="249">
        <v>1418</v>
      </c>
      <c r="O13" s="249">
        <v>580</v>
      </c>
      <c r="P13" s="249">
        <v>1501</v>
      </c>
      <c r="Q13" s="249">
        <v>1374</v>
      </c>
    </row>
    <row r="14" spans="1:17" ht="15">
      <c r="A14" s="255">
        <v>13</v>
      </c>
      <c r="B14" s="243" t="s">
        <v>224</v>
      </c>
      <c r="C14" s="247">
        <v>3.5</v>
      </c>
      <c r="D14" s="247">
        <v>4.8</v>
      </c>
      <c r="E14" s="247">
        <v>-3.5</v>
      </c>
      <c r="F14" s="247">
        <v>1.6</v>
      </c>
      <c r="G14" s="247">
        <v>4.45</v>
      </c>
      <c r="H14" s="247">
        <v>0</v>
      </c>
      <c r="I14" s="247">
        <v>0</v>
      </c>
      <c r="J14" s="247">
        <v>10.9</v>
      </c>
      <c r="K14" s="248">
        <v>0.8</v>
      </c>
      <c r="L14" s="246">
        <v>1977</v>
      </c>
      <c r="M14" s="246">
        <v>976</v>
      </c>
      <c r="N14" s="246">
        <v>1418</v>
      </c>
      <c r="O14" s="246">
        <v>580</v>
      </c>
      <c r="P14" s="246">
        <v>2363</v>
      </c>
      <c r="Q14" s="246">
        <v>2230</v>
      </c>
    </row>
    <row r="16" spans="1:9" s="130" customFormat="1" ht="15">
      <c r="A16" s="217" t="s">
        <v>26</v>
      </c>
      <c r="B16" s="129">
        <v>110</v>
      </c>
      <c r="C16" s="129" t="s">
        <v>93</v>
      </c>
      <c r="D16" s="131"/>
      <c r="E16" s="131" t="s">
        <v>113</v>
      </c>
      <c r="F16" s="131"/>
      <c r="G16" s="131"/>
      <c r="H16" s="131"/>
      <c r="I16" s="131"/>
    </row>
    <row r="17" spans="1:16" ht="12.75">
      <c r="A17" s="122">
        <v>15</v>
      </c>
      <c r="B17" s="117">
        <v>12.9</v>
      </c>
      <c r="C17" s="117">
        <v>14.8</v>
      </c>
      <c r="D17" s="117">
        <v>16.8</v>
      </c>
      <c r="E17" s="117">
        <v>17.8</v>
      </c>
      <c r="F17" s="117">
        <v>18.8</v>
      </c>
      <c r="G17" s="117">
        <v>19.8</v>
      </c>
      <c r="H17" s="117">
        <v>20.8</v>
      </c>
      <c r="I17" s="117">
        <v>21.8</v>
      </c>
      <c r="J17" s="117">
        <v>22.8</v>
      </c>
      <c r="K17" s="117">
        <v>23.8</v>
      </c>
      <c r="L17" s="117">
        <v>24.8</v>
      </c>
      <c r="M17" s="117">
        <v>25.8</v>
      </c>
      <c r="N17" s="117">
        <v>26.8</v>
      </c>
      <c r="O17" s="117">
        <v>27.8</v>
      </c>
      <c r="P17" s="117">
        <v>28.8</v>
      </c>
    </row>
    <row r="18" spans="1:16" ht="12.75">
      <c r="A18" s="127" t="s">
        <v>115</v>
      </c>
      <c r="B18" s="127" t="s">
        <v>116</v>
      </c>
      <c r="C18" s="127" t="s">
        <v>117</v>
      </c>
      <c r="D18" s="127" t="s">
        <v>118</v>
      </c>
      <c r="E18" s="127" t="s">
        <v>119</v>
      </c>
      <c r="F18" s="127" t="s">
        <v>120</v>
      </c>
      <c r="G18" s="127" t="s">
        <v>121</v>
      </c>
      <c r="H18" s="127" t="s">
        <v>122</v>
      </c>
      <c r="I18" s="127" t="s">
        <v>105</v>
      </c>
      <c r="J18" s="117"/>
      <c r="K18" s="117"/>
      <c r="L18" s="117"/>
      <c r="M18" s="117"/>
      <c r="N18" s="117"/>
      <c r="O18" s="117"/>
      <c r="P18" s="117"/>
    </row>
    <row r="19" spans="1:16" ht="12.75">
      <c r="A19" s="128">
        <v>2.6</v>
      </c>
      <c r="B19" s="128">
        <v>3.7</v>
      </c>
      <c r="C19" s="128">
        <v>-2.6</v>
      </c>
      <c r="D19" s="128">
        <v>1.85</v>
      </c>
      <c r="E19" s="128">
        <v>3.35</v>
      </c>
      <c r="F19" s="128">
        <v>0</v>
      </c>
      <c r="G19" s="128">
        <v>0</v>
      </c>
      <c r="H19" s="128">
        <v>6.7</v>
      </c>
      <c r="I19" s="128">
        <v>0.6</v>
      </c>
      <c r="J19" s="117"/>
      <c r="K19" s="117"/>
      <c r="L19" s="117"/>
      <c r="M19" s="117"/>
      <c r="N19" s="117"/>
      <c r="O19" s="117"/>
      <c r="P19" s="117"/>
    </row>
    <row r="20" spans="1:6" ht="15.75">
      <c r="A20" s="120" t="s">
        <v>97</v>
      </c>
      <c r="B20" s="120" t="s">
        <v>98</v>
      </c>
      <c r="C20" s="120" t="s">
        <v>99</v>
      </c>
      <c r="D20" s="120" t="s">
        <v>100</v>
      </c>
      <c r="E20" s="120" t="s">
        <v>101</v>
      </c>
      <c r="F20" s="120" t="s">
        <v>102</v>
      </c>
    </row>
    <row r="21" spans="1:6" ht="12.75">
      <c r="A21" s="118">
        <v>1542</v>
      </c>
      <c r="B21" s="118">
        <v>882</v>
      </c>
      <c r="C21" s="118">
        <v>704</v>
      </c>
      <c r="D21" s="118">
        <v>290</v>
      </c>
      <c r="E21" s="118">
        <v>575</v>
      </c>
      <c r="F21" s="118">
        <v>237</v>
      </c>
    </row>
    <row r="22" spans="1:9" ht="15.75">
      <c r="A22" s="120" t="s">
        <v>104</v>
      </c>
      <c r="B22" s="120" t="s">
        <v>103</v>
      </c>
      <c r="C22" s="120" t="s">
        <v>106</v>
      </c>
      <c r="D22" s="120" t="s">
        <v>107</v>
      </c>
      <c r="E22" s="120" t="s">
        <v>108</v>
      </c>
      <c r="F22" s="120" t="s">
        <v>109</v>
      </c>
      <c r="G22" s="120" t="s">
        <v>110</v>
      </c>
      <c r="H22" s="121" t="s">
        <v>111</v>
      </c>
      <c r="I22" s="121" t="s">
        <v>105</v>
      </c>
    </row>
    <row r="23" spans="1:9" ht="12.75">
      <c r="A23" s="119">
        <v>2.6</v>
      </c>
      <c r="B23" s="119">
        <v>3.7</v>
      </c>
      <c r="C23" s="119">
        <v>-2.6</v>
      </c>
      <c r="D23" s="119">
        <v>1.85</v>
      </c>
      <c r="E23" s="119">
        <v>3.35</v>
      </c>
      <c r="F23" s="119">
        <v>0</v>
      </c>
      <c r="G23" s="119">
        <v>0</v>
      </c>
      <c r="H23" s="119">
        <v>6.7</v>
      </c>
      <c r="I23" s="119">
        <v>0.6</v>
      </c>
    </row>
    <row r="24" spans="1:5" s="131" customFormat="1" ht="15">
      <c r="A24" s="217" t="s">
        <v>94</v>
      </c>
      <c r="B24" s="129">
        <v>110</v>
      </c>
      <c r="C24" s="129" t="s">
        <v>93</v>
      </c>
      <c r="E24" s="131" t="s">
        <v>112</v>
      </c>
    </row>
    <row r="25" spans="1:8" ht="12.75">
      <c r="A25" s="127" t="s">
        <v>116</v>
      </c>
      <c r="B25" s="127" t="s">
        <v>117</v>
      </c>
      <c r="C25" s="127" t="s">
        <v>118</v>
      </c>
      <c r="D25" s="127" t="s">
        <v>119</v>
      </c>
      <c r="E25" s="127" t="s">
        <v>120</v>
      </c>
      <c r="F25" s="127" t="s">
        <v>121</v>
      </c>
      <c r="G25" s="127" t="s">
        <v>122</v>
      </c>
      <c r="H25" s="127" t="s">
        <v>105</v>
      </c>
    </row>
    <row r="26" spans="1:9" ht="12.75">
      <c r="A26" s="119">
        <v>2.6</v>
      </c>
      <c r="B26" s="119">
        <v>4.8</v>
      </c>
      <c r="C26" s="119">
        <v>-2.6</v>
      </c>
      <c r="D26" s="119">
        <v>2.95</v>
      </c>
      <c r="E26" s="119">
        <v>3.35</v>
      </c>
      <c r="F26" s="119">
        <v>0</v>
      </c>
      <c r="G26" s="119">
        <v>0</v>
      </c>
      <c r="H26" s="119">
        <v>7.8</v>
      </c>
      <c r="I26" s="119">
        <v>0.6</v>
      </c>
    </row>
    <row r="27" spans="1:16" ht="12.75">
      <c r="A27" s="122">
        <v>15</v>
      </c>
      <c r="B27" s="117">
        <v>12.9</v>
      </c>
      <c r="C27" s="117">
        <v>14.8</v>
      </c>
      <c r="D27" s="117">
        <v>16.8</v>
      </c>
      <c r="E27" s="117">
        <v>17.8</v>
      </c>
      <c r="F27" s="117">
        <v>18.8</v>
      </c>
      <c r="G27" s="117">
        <v>19.8</v>
      </c>
      <c r="H27" s="117">
        <v>20.8</v>
      </c>
      <c r="I27" s="117">
        <v>21.8</v>
      </c>
      <c r="J27" s="117">
        <v>22.8</v>
      </c>
      <c r="K27" s="117">
        <v>23.8</v>
      </c>
      <c r="L27" s="117">
        <v>24.8</v>
      </c>
      <c r="M27" s="117">
        <v>25.8</v>
      </c>
      <c r="N27" s="117">
        <v>26.8</v>
      </c>
      <c r="O27" s="117">
        <v>27.8</v>
      </c>
      <c r="P27" s="117">
        <v>28.8</v>
      </c>
    </row>
    <row r="28" spans="1:6" ht="15.75">
      <c r="A28" s="120" t="s">
        <v>97</v>
      </c>
      <c r="B28" s="120" t="s">
        <v>98</v>
      </c>
      <c r="C28" s="120" t="s">
        <v>99</v>
      </c>
      <c r="D28" s="120" t="s">
        <v>100</v>
      </c>
      <c r="E28" s="120" t="s">
        <v>101</v>
      </c>
      <c r="F28" s="120" t="s">
        <v>102</v>
      </c>
    </row>
    <row r="29" spans="1:6" ht="12.75">
      <c r="A29" s="111">
        <v>1542</v>
      </c>
      <c r="B29" s="111">
        <v>882</v>
      </c>
      <c r="C29" s="111">
        <v>704</v>
      </c>
      <c r="D29" s="111">
        <v>290</v>
      </c>
      <c r="E29" s="111">
        <v>822</v>
      </c>
      <c r="F29" s="111">
        <v>338</v>
      </c>
    </row>
    <row r="30" spans="1:9" ht="15.75">
      <c r="A30" s="120" t="s">
        <v>104</v>
      </c>
      <c r="B30" s="120" t="s">
        <v>103</v>
      </c>
      <c r="C30" s="120" t="s">
        <v>106</v>
      </c>
      <c r="D30" s="120" t="s">
        <v>107</v>
      </c>
      <c r="E30" s="120" t="s">
        <v>108</v>
      </c>
      <c r="F30" s="120" t="s">
        <v>109</v>
      </c>
      <c r="G30" s="120" t="s">
        <v>110</v>
      </c>
      <c r="H30" s="121" t="s">
        <v>111</v>
      </c>
      <c r="I30" s="121" t="s">
        <v>105</v>
      </c>
    </row>
    <row r="31" spans="1:9" ht="12.75">
      <c r="A31" s="119">
        <v>2.6</v>
      </c>
      <c r="B31" s="119">
        <v>4.8</v>
      </c>
      <c r="C31" s="119">
        <v>-2.6</v>
      </c>
      <c r="D31" s="119">
        <v>2.95</v>
      </c>
      <c r="E31" s="119">
        <v>3.35</v>
      </c>
      <c r="F31" s="119">
        <v>0</v>
      </c>
      <c r="G31" s="119">
        <v>0</v>
      </c>
      <c r="H31" s="119">
        <v>7.8</v>
      </c>
      <c r="I31" s="119">
        <v>0.6</v>
      </c>
    </row>
    <row r="32" spans="1:5" s="130" customFormat="1" ht="15">
      <c r="A32" s="217" t="s">
        <v>25</v>
      </c>
      <c r="B32" s="129">
        <v>110</v>
      </c>
      <c r="C32" s="129" t="s">
        <v>95</v>
      </c>
      <c r="E32" s="131" t="s">
        <v>113</v>
      </c>
    </row>
    <row r="33" spans="1:16" ht="12.75">
      <c r="A33" s="122">
        <v>14</v>
      </c>
      <c r="B33" s="123">
        <v>13</v>
      </c>
      <c r="C33" s="123">
        <v>15</v>
      </c>
      <c r="D33" s="123">
        <v>16</v>
      </c>
      <c r="E33" s="123">
        <v>17</v>
      </c>
      <c r="F33" s="123">
        <v>18</v>
      </c>
      <c r="G33" s="123">
        <v>19</v>
      </c>
      <c r="H33" s="123">
        <v>20</v>
      </c>
      <c r="I33" s="123">
        <v>21</v>
      </c>
      <c r="J33" s="123">
        <v>22</v>
      </c>
      <c r="K33" s="123">
        <v>23</v>
      </c>
      <c r="L33" s="123">
        <v>24</v>
      </c>
      <c r="M33" s="123">
        <v>25</v>
      </c>
      <c r="N33" s="123">
        <v>26</v>
      </c>
      <c r="O33" s="123">
        <v>27</v>
      </c>
      <c r="P33" s="123"/>
    </row>
    <row r="34" spans="1:16" ht="12.75">
      <c r="A34" s="127" t="s">
        <v>115</v>
      </c>
      <c r="B34" s="127" t="s">
        <v>116</v>
      </c>
      <c r="C34" s="127" t="s">
        <v>117</v>
      </c>
      <c r="D34" s="127" t="s">
        <v>118</v>
      </c>
      <c r="E34" s="127" t="s">
        <v>119</v>
      </c>
      <c r="F34" s="127" t="s">
        <v>120</v>
      </c>
      <c r="G34" s="127" t="s">
        <v>121</v>
      </c>
      <c r="H34" s="127" t="s">
        <v>122</v>
      </c>
      <c r="I34" s="127" t="s">
        <v>105</v>
      </c>
      <c r="J34" s="123"/>
      <c r="K34" s="123"/>
      <c r="L34" s="123"/>
      <c r="M34" s="123"/>
      <c r="N34" s="123"/>
      <c r="O34" s="123"/>
      <c r="P34" s="123"/>
    </row>
    <row r="35" spans="1:16" ht="12.75">
      <c r="A35" s="119">
        <v>2.6</v>
      </c>
      <c r="B35" s="119">
        <v>4.5</v>
      </c>
      <c r="C35" s="119">
        <v>-2.7</v>
      </c>
      <c r="D35" s="119">
        <v>2.25</v>
      </c>
      <c r="E35" s="119">
        <v>3.35</v>
      </c>
      <c r="F35" s="119">
        <v>0</v>
      </c>
      <c r="G35" s="119">
        <v>0</v>
      </c>
      <c r="H35" s="119">
        <v>9.05</v>
      </c>
      <c r="I35" s="119">
        <v>0.6</v>
      </c>
      <c r="J35" s="123"/>
      <c r="K35" s="123"/>
      <c r="L35" s="123"/>
      <c r="M35" s="123"/>
      <c r="N35" s="123"/>
      <c r="O35" s="123"/>
      <c r="P35" s="123"/>
    </row>
    <row r="36" spans="1:6" ht="15.75">
      <c r="A36" s="120" t="s">
        <v>97</v>
      </c>
      <c r="B36" s="120" t="s">
        <v>98</v>
      </c>
      <c r="C36" s="120" t="s">
        <v>99</v>
      </c>
      <c r="D36" s="120" t="s">
        <v>100</v>
      </c>
      <c r="E36" s="120" t="s">
        <v>101</v>
      </c>
      <c r="F36" s="120" t="s">
        <v>102</v>
      </c>
    </row>
    <row r="37" spans="1:6" ht="12.75">
      <c r="A37" s="118">
        <v>1710</v>
      </c>
      <c r="B37" s="118">
        <v>1022</v>
      </c>
      <c r="C37" s="118">
        <v>704</v>
      </c>
      <c r="D37" s="118">
        <v>290</v>
      </c>
      <c r="E37" s="118">
        <v>1453</v>
      </c>
      <c r="F37" s="118">
        <v>682</v>
      </c>
    </row>
    <row r="38" spans="1:9" ht="15.75">
      <c r="A38" s="120" t="s">
        <v>104</v>
      </c>
      <c r="B38" s="120" t="s">
        <v>103</v>
      </c>
      <c r="C38" s="120" t="s">
        <v>106</v>
      </c>
      <c r="D38" s="120" t="s">
        <v>107</v>
      </c>
      <c r="E38" s="120" t="s">
        <v>108</v>
      </c>
      <c r="F38" s="120" t="s">
        <v>109</v>
      </c>
      <c r="G38" s="120" t="s">
        <v>110</v>
      </c>
      <c r="H38" s="121" t="s">
        <v>111</v>
      </c>
      <c r="I38" s="121" t="s">
        <v>105</v>
      </c>
    </row>
    <row r="39" spans="1:9" ht="12.75">
      <c r="A39" s="119">
        <v>2.6</v>
      </c>
      <c r="B39" s="119">
        <v>4.5</v>
      </c>
      <c r="C39" s="119">
        <v>-2.7</v>
      </c>
      <c r="D39" s="119">
        <v>2.25</v>
      </c>
      <c r="E39" s="119">
        <v>3.35</v>
      </c>
      <c r="F39" s="119">
        <v>0</v>
      </c>
      <c r="G39" s="119">
        <v>0</v>
      </c>
      <c r="H39" s="119">
        <v>9.05</v>
      </c>
      <c r="I39" s="119">
        <v>0.6</v>
      </c>
    </row>
    <row r="40" spans="1:5" s="130" customFormat="1" ht="15">
      <c r="A40" s="217" t="s">
        <v>96</v>
      </c>
      <c r="B40" s="129">
        <v>110</v>
      </c>
      <c r="C40" s="129" t="s">
        <v>95</v>
      </c>
      <c r="E40" s="131" t="s">
        <v>113</v>
      </c>
    </row>
    <row r="41" spans="1:16" ht="12.75">
      <c r="A41" s="122">
        <v>14</v>
      </c>
      <c r="B41" s="123">
        <v>13</v>
      </c>
      <c r="C41" s="123">
        <v>15</v>
      </c>
      <c r="D41" s="123">
        <v>16</v>
      </c>
      <c r="E41" s="123">
        <v>17</v>
      </c>
      <c r="F41" s="123">
        <v>18</v>
      </c>
      <c r="G41" s="123">
        <v>19</v>
      </c>
      <c r="H41" s="123">
        <v>20</v>
      </c>
      <c r="I41" s="123">
        <v>21</v>
      </c>
      <c r="J41" s="123">
        <v>22</v>
      </c>
      <c r="K41" s="123">
        <v>23</v>
      </c>
      <c r="L41" s="123">
        <v>24</v>
      </c>
      <c r="M41" s="123">
        <v>25</v>
      </c>
      <c r="N41" s="123">
        <v>26</v>
      </c>
      <c r="O41" s="123">
        <v>27</v>
      </c>
      <c r="P41" s="123"/>
    </row>
    <row r="42" spans="1:16" ht="12.75">
      <c r="A42" s="127" t="s">
        <v>115</v>
      </c>
      <c r="B42" s="127" t="s">
        <v>116</v>
      </c>
      <c r="C42" s="127" t="s">
        <v>117</v>
      </c>
      <c r="D42" s="127" t="s">
        <v>118</v>
      </c>
      <c r="E42" s="127" t="s">
        <v>119</v>
      </c>
      <c r="F42" s="127" t="s">
        <v>120</v>
      </c>
      <c r="G42" s="127" t="s">
        <v>121</v>
      </c>
      <c r="H42" s="127" t="s">
        <v>122</v>
      </c>
      <c r="I42" s="127" t="s">
        <v>105</v>
      </c>
      <c r="J42" s="123"/>
      <c r="K42" s="123"/>
      <c r="L42" s="123"/>
      <c r="M42" s="123"/>
      <c r="N42" s="123"/>
      <c r="O42" s="123"/>
      <c r="P42" s="123"/>
    </row>
    <row r="43" spans="1:16" ht="12.75">
      <c r="A43" s="119">
        <v>2.7</v>
      </c>
      <c r="B43" s="119">
        <v>4.5</v>
      </c>
      <c r="C43" s="119">
        <v>-2.7</v>
      </c>
      <c r="D43" s="119">
        <v>2.25</v>
      </c>
      <c r="E43" s="119">
        <v>3.65</v>
      </c>
      <c r="F43" s="119">
        <v>0</v>
      </c>
      <c r="G43" s="119">
        <v>0</v>
      </c>
      <c r="H43" s="119">
        <v>9.2</v>
      </c>
      <c r="I43" s="119">
        <v>0.6</v>
      </c>
      <c r="J43" s="123"/>
      <c r="K43" s="123"/>
      <c r="L43" s="123"/>
      <c r="M43" s="123"/>
      <c r="N43" s="123"/>
      <c r="O43" s="123"/>
      <c r="P43" s="123"/>
    </row>
    <row r="44" spans="1:6" ht="14.25">
      <c r="A44" s="120" t="s">
        <v>97</v>
      </c>
      <c r="B44" s="120" t="s">
        <v>98</v>
      </c>
      <c r="C44" s="120" t="s">
        <v>99</v>
      </c>
      <c r="D44" s="120" t="s">
        <v>100</v>
      </c>
      <c r="E44" s="120" t="s">
        <v>101</v>
      </c>
      <c r="F44" s="120" t="s">
        <v>102</v>
      </c>
    </row>
    <row r="45" spans="1:6" ht="12.75">
      <c r="A45" s="118">
        <v>1710</v>
      </c>
      <c r="B45" s="118">
        <v>1022</v>
      </c>
      <c r="C45" s="118">
        <v>704</v>
      </c>
      <c r="D45" s="118">
        <v>290</v>
      </c>
      <c r="E45" s="118">
        <v>2271</v>
      </c>
      <c r="F45" s="118">
        <v>1095</v>
      </c>
    </row>
    <row r="46" spans="1:9" ht="14.25">
      <c r="A46" s="120" t="s">
        <v>104</v>
      </c>
      <c r="B46" s="120" t="s">
        <v>103</v>
      </c>
      <c r="C46" s="120" t="s">
        <v>106</v>
      </c>
      <c r="D46" s="120" t="s">
        <v>107</v>
      </c>
      <c r="E46" s="120" t="s">
        <v>108</v>
      </c>
      <c r="F46" s="120" t="s">
        <v>109</v>
      </c>
      <c r="G46" s="120" t="s">
        <v>110</v>
      </c>
      <c r="H46" s="121" t="s">
        <v>111</v>
      </c>
      <c r="I46" s="121" t="s">
        <v>105</v>
      </c>
    </row>
    <row r="47" spans="1:9" ht="12.75">
      <c r="A47" s="119">
        <v>2.6</v>
      </c>
      <c r="B47" s="119">
        <v>4.5</v>
      </c>
      <c r="C47" s="119">
        <v>-2.7</v>
      </c>
      <c r="D47" s="119">
        <v>2.25</v>
      </c>
      <c r="E47" s="119">
        <v>3.35</v>
      </c>
      <c r="F47" s="119">
        <v>0</v>
      </c>
      <c r="G47" s="119">
        <v>0</v>
      </c>
      <c r="H47" s="119">
        <v>9.05</v>
      </c>
      <c r="I47" s="119">
        <v>0.6</v>
      </c>
    </row>
  </sheetData>
  <printOptions/>
  <pageMargins left="0.75" right="0.75" top="1" bottom="1" header="0.5" footer="0.5"/>
  <pageSetup horizontalDpi="300" verticalDpi="300" orientation="portrait" paperSize="9" r:id="rId4"/>
  <legacyDrawing r:id="rId3"/>
  <oleObjects>
    <oleObject progId="Visio.Drawing.6" shapeId="103347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40"/>
  <sheetViews>
    <sheetView workbookViewId="0" topLeftCell="A1">
      <selection activeCell="M15" sqref="M15"/>
    </sheetView>
  </sheetViews>
  <sheetFormatPr defaultColWidth="9.140625" defaultRowHeight="12.75"/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21">
        <v>1</v>
      </c>
      <c r="B2" s="215" t="s">
        <v>26</v>
      </c>
      <c r="C2" s="220">
        <v>2.6</v>
      </c>
      <c r="D2" s="220">
        <v>3.7</v>
      </c>
      <c r="E2" s="220">
        <v>-2.6</v>
      </c>
      <c r="F2" s="220">
        <v>1.85</v>
      </c>
      <c r="G2" s="220">
        <v>3.55</v>
      </c>
      <c r="H2" s="220">
        <v>0</v>
      </c>
      <c r="I2" s="220">
        <v>0</v>
      </c>
      <c r="J2" s="220">
        <v>6.7</v>
      </c>
      <c r="K2" s="220">
        <v>0.6</v>
      </c>
      <c r="L2" s="219">
        <v>1542</v>
      </c>
      <c r="M2" s="219">
        <v>882</v>
      </c>
      <c r="N2" s="219">
        <v>704</v>
      </c>
      <c r="O2" s="219">
        <v>290</v>
      </c>
      <c r="P2" s="219">
        <v>575</v>
      </c>
      <c r="Q2" s="219">
        <v>237</v>
      </c>
    </row>
    <row r="3" spans="1:17" ht="15">
      <c r="A3" s="221">
        <v>2</v>
      </c>
      <c r="B3" s="215" t="s">
        <v>94</v>
      </c>
      <c r="C3" s="220">
        <v>2.6</v>
      </c>
      <c r="D3" s="220">
        <v>4.8</v>
      </c>
      <c r="E3" s="220">
        <v>-2.6</v>
      </c>
      <c r="F3" s="220">
        <v>2.95</v>
      </c>
      <c r="G3" s="220">
        <v>3.55</v>
      </c>
      <c r="H3" s="220">
        <v>0</v>
      </c>
      <c r="I3" s="220">
        <v>0</v>
      </c>
      <c r="J3" s="220">
        <v>7.8</v>
      </c>
      <c r="K3" s="220">
        <v>0.6</v>
      </c>
      <c r="L3" s="219">
        <v>1542</v>
      </c>
      <c r="M3" s="219">
        <v>882</v>
      </c>
      <c r="N3" s="219">
        <v>704</v>
      </c>
      <c r="O3" s="219">
        <v>290</v>
      </c>
      <c r="P3" s="219">
        <v>822</v>
      </c>
      <c r="Q3" s="219">
        <v>338</v>
      </c>
    </row>
    <row r="4" spans="1:17" ht="15">
      <c r="A4" s="221">
        <v>3</v>
      </c>
      <c r="B4" s="215" t="s">
        <v>25</v>
      </c>
      <c r="C4" s="220">
        <v>2.6</v>
      </c>
      <c r="D4" s="220">
        <v>4.5</v>
      </c>
      <c r="E4" s="220">
        <v>-2.7</v>
      </c>
      <c r="F4" s="220">
        <v>2.25</v>
      </c>
      <c r="G4" s="220">
        <v>3.55</v>
      </c>
      <c r="H4" s="220">
        <v>0</v>
      </c>
      <c r="I4" s="220">
        <v>0</v>
      </c>
      <c r="J4" s="220">
        <v>9.05</v>
      </c>
      <c r="K4" s="220">
        <v>0.6</v>
      </c>
      <c r="L4" s="219">
        <v>1710</v>
      </c>
      <c r="M4" s="219">
        <v>1022</v>
      </c>
      <c r="N4" s="219">
        <v>704</v>
      </c>
      <c r="O4" s="219">
        <v>290</v>
      </c>
      <c r="P4" s="219">
        <v>1453</v>
      </c>
      <c r="Q4" s="219">
        <v>682</v>
      </c>
    </row>
    <row r="5" spans="1:17" ht="15">
      <c r="A5" s="221">
        <v>4</v>
      </c>
      <c r="B5" s="215" t="s">
        <v>96</v>
      </c>
      <c r="C5" s="220">
        <v>2.7</v>
      </c>
      <c r="D5" s="220">
        <v>4.5</v>
      </c>
      <c r="E5" s="220">
        <v>-2.7</v>
      </c>
      <c r="F5" s="220">
        <v>2.25</v>
      </c>
      <c r="G5" s="220">
        <v>3.65</v>
      </c>
      <c r="H5" s="220">
        <v>0</v>
      </c>
      <c r="I5" s="220">
        <v>0</v>
      </c>
      <c r="J5" s="220">
        <v>9.2</v>
      </c>
      <c r="K5" s="220">
        <v>0.6</v>
      </c>
      <c r="L5" s="219">
        <v>1710</v>
      </c>
      <c r="M5" s="219">
        <v>1022</v>
      </c>
      <c r="N5" s="219">
        <v>704</v>
      </c>
      <c r="O5" s="219">
        <v>290</v>
      </c>
      <c r="P5" s="219">
        <v>2271</v>
      </c>
      <c r="Q5" s="219">
        <v>1095</v>
      </c>
    </row>
    <row r="6" spans="2:11" ht="12.75">
      <c r="B6" s="125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25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>
      <c r="B8" s="125"/>
      <c r="C8" s="119"/>
      <c r="D8" s="119"/>
      <c r="E8" s="119"/>
      <c r="F8" s="119"/>
      <c r="G8" s="119"/>
      <c r="H8" s="119"/>
      <c r="I8" s="119"/>
      <c r="J8" s="119"/>
      <c r="K8" s="119"/>
    </row>
    <row r="9" spans="1:9" s="130" customFormat="1" ht="15">
      <c r="A9" s="217" t="s">
        <v>26</v>
      </c>
      <c r="B9" s="129">
        <v>110</v>
      </c>
      <c r="C9" s="129" t="s">
        <v>93</v>
      </c>
      <c r="D9" s="131"/>
      <c r="E9" s="131" t="s">
        <v>113</v>
      </c>
      <c r="F9" s="131"/>
      <c r="G9" s="131"/>
      <c r="H9" s="131"/>
      <c r="I9" s="131"/>
    </row>
    <row r="10" spans="1:16" ht="12.75">
      <c r="A10" s="122">
        <v>15</v>
      </c>
      <c r="B10" s="117">
        <v>12.9</v>
      </c>
      <c r="C10" s="117">
        <v>14.8</v>
      </c>
      <c r="D10" s="117">
        <v>16.8</v>
      </c>
      <c r="E10" s="117">
        <v>17.8</v>
      </c>
      <c r="F10" s="117">
        <v>18.8</v>
      </c>
      <c r="G10" s="117">
        <v>19.8</v>
      </c>
      <c r="H10" s="117">
        <v>20.8</v>
      </c>
      <c r="I10" s="117">
        <v>21.8</v>
      </c>
      <c r="J10" s="117">
        <v>22.8</v>
      </c>
      <c r="K10" s="117">
        <v>23.8</v>
      </c>
      <c r="L10" s="117">
        <v>24.8</v>
      </c>
      <c r="M10" s="117">
        <v>25.8</v>
      </c>
      <c r="N10" s="117">
        <v>26.8</v>
      </c>
      <c r="O10" s="117">
        <v>27.8</v>
      </c>
      <c r="P10" s="117">
        <v>28.8</v>
      </c>
    </row>
    <row r="11" spans="1:16" ht="12.75">
      <c r="A11" s="127" t="s">
        <v>115</v>
      </c>
      <c r="B11" s="127" t="s">
        <v>116</v>
      </c>
      <c r="C11" s="127" t="s">
        <v>117</v>
      </c>
      <c r="D11" s="127" t="s">
        <v>118</v>
      </c>
      <c r="E11" s="127" t="s">
        <v>119</v>
      </c>
      <c r="F11" s="127" t="s">
        <v>120</v>
      </c>
      <c r="G11" s="127" t="s">
        <v>121</v>
      </c>
      <c r="H11" s="127" t="s">
        <v>122</v>
      </c>
      <c r="I11" s="127" t="s">
        <v>105</v>
      </c>
      <c r="J11" s="117"/>
      <c r="K11" s="117"/>
      <c r="L11" s="117"/>
      <c r="M11" s="117"/>
      <c r="N11" s="117"/>
      <c r="O11" s="117"/>
      <c r="P11" s="117"/>
    </row>
    <row r="12" spans="1:16" ht="12.75">
      <c r="A12" s="128">
        <v>2.6</v>
      </c>
      <c r="B12" s="128">
        <v>3.7</v>
      </c>
      <c r="C12" s="128">
        <v>-2.6</v>
      </c>
      <c r="D12" s="128">
        <v>1.85</v>
      </c>
      <c r="E12" s="128">
        <v>3.35</v>
      </c>
      <c r="F12" s="128">
        <v>0</v>
      </c>
      <c r="G12" s="128">
        <v>0</v>
      </c>
      <c r="H12" s="128">
        <v>6.7</v>
      </c>
      <c r="I12" s="128">
        <v>0.6</v>
      </c>
      <c r="J12" s="117"/>
      <c r="K12" s="117"/>
      <c r="L12" s="117"/>
      <c r="M12" s="117"/>
      <c r="N12" s="117"/>
      <c r="O12" s="117"/>
      <c r="P12" s="117"/>
    </row>
    <row r="13" spans="1:6" ht="15.75">
      <c r="A13" s="120" t="s">
        <v>97</v>
      </c>
      <c r="B13" s="120" t="s">
        <v>98</v>
      </c>
      <c r="C13" s="120" t="s">
        <v>99</v>
      </c>
      <c r="D13" s="120" t="s">
        <v>100</v>
      </c>
      <c r="E13" s="120" t="s">
        <v>101</v>
      </c>
      <c r="F13" s="120" t="s">
        <v>102</v>
      </c>
    </row>
    <row r="14" spans="1:6" ht="12.75">
      <c r="A14" s="118">
        <v>1542</v>
      </c>
      <c r="B14" s="118">
        <v>882</v>
      </c>
      <c r="C14" s="118">
        <v>704</v>
      </c>
      <c r="D14" s="118">
        <v>290</v>
      </c>
      <c r="E14" s="118">
        <v>575</v>
      </c>
      <c r="F14" s="118">
        <v>237</v>
      </c>
    </row>
    <row r="15" spans="1:9" ht="15.75">
      <c r="A15" s="120" t="s">
        <v>104</v>
      </c>
      <c r="B15" s="120" t="s">
        <v>103</v>
      </c>
      <c r="C15" s="120" t="s">
        <v>106</v>
      </c>
      <c r="D15" s="120" t="s">
        <v>107</v>
      </c>
      <c r="E15" s="120" t="s">
        <v>108</v>
      </c>
      <c r="F15" s="120" t="s">
        <v>109</v>
      </c>
      <c r="G15" s="120" t="s">
        <v>110</v>
      </c>
      <c r="H15" s="121" t="s">
        <v>111</v>
      </c>
      <c r="I15" s="121" t="s">
        <v>105</v>
      </c>
    </row>
    <row r="16" spans="1:9" ht="12.75">
      <c r="A16" s="119">
        <v>2.6</v>
      </c>
      <c r="B16" s="119">
        <v>3.7</v>
      </c>
      <c r="C16" s="119">
        <v>-2.6</v>
      </c>
      <c r="D16" s="119">
        <v>1.85</v>
      </c>
      <c r="E16" s="119">
        <v>3.35</v>
      </c>
      <c r="F16" s="119">
        <v>0</v>
      </c>
      <c r="G16" s="119">
        <v>0</v>
      </c>
      <c r="H16" s="119">
        <v>6.7</v>
      </c>
      <c r="I16" s="119">
        <v>0.6</v>
      </c>
    </row>
    <row r="17" spans="1:5" s="131" customFormat="1" ht="15">
      <c r="A17" s="217" t="s">
        <v>94</v>
      </c>
      <c r="B17" s="129">
        <v>110</v>
      </c>
      <c r="C17" s="129" t="s">
        <v>93</v>
      </c>
      <c r="E17" s="131" t="s">
        <v>112</v>
      </c>
    </row>
    <row r="18" spans="1:8" ht="12.75">
      <c r="A18" s="127" t="s">
        <v>116</v>
      </c>
      <c r="B18" s="127" t="s">
        <v>117</v>
      </c>
      <c r="C18" s="127" t="s">
        <v>118</v>
      </c>
      <c r="D18" s="127" t="s">
        <v>119</v>
      </c>
      <c r="E18" s="127" t="s">
        <v>120</v>
      </c>
      <c r="F18" s="127" t="s">
        <v>121</v>
      </c>
      <c r="G18" s="127" t="s">
        <v>122</v>
      </c>
      <c r="H18" s="127" t="s">
        <v>105</v>
      </c>
    </row>
    <row r="19" spans="1:9" ht="12.75">
      <c r="A19" s="119">
        <v>2.6</v>
      </c>
      <c r="B19" s="119">
        <v>4.8</v>
      </c>
      <c r="C19" s="119">
        <v>-2.6</v>
      </c>
      <c r="D19" s="119">
        <v>2.95</v>
      </c>
      <c r="E19" s="119">
        <v>3.35</v>
      </c>
      <c r="F19" s="119">
        <v>0</v>
      </c>
      <c r="G19" s="119">
        <v>0</v>
      </c>
      <c r="H19" s="119">
        <v>7.8</v>
      </c>
      <c r="I19" s="119">
        <v>0.6</v>
      </c>
    </row>
    <row r="20" spans="1:16" ht="12.75">
      <c r="A20" s="122">
        <v>15</v>
      </c>
      <c r="B20" s="117">
        <v>12.9</v>
      </c>
      <c r="C20" s="117">
        <v>14.8</v>
      </c>
      <c r="D20" s="117">
        <v>16.8</v>
      </c>
      <c r="E20" s="117">
        <v>17.8</v>
      </c>
      <c r="F20" s="117">
        <v>18.8</v>
      </c>
      <c r="G20" s="117">
        <v>19.8</v>
      </c>
      <c r="H20" s="117">
        <v>20.8</v>
      </c>
      <c r="I20" s="117">
        <v>21.8</v>
      </c>
      <c r="J20" s="117">
        <v>22.8</v>
      </c>
      <c r="K20" s="117">
        <v>23.8</v>
      </c>
      <c r="L20" s="117">
        <v>24.8</v>
      </c>
      <c r="M20" s="117">
        <v>25.8</v>
      </c>
      <c r="N20" s="117">
        <v>26.8</v>
      </c>
      <c r="O20" s="117">
        <v>27.8</v>
      </c>
      <c r="P20" s="117">
        <v>28.8</v>
      </c>
    </row>
    <row r="21" spans="1:6" ht="15.75">
      <c r="A21" s="120" t="s">
        <v>97</v>
      </c>
      <c r="B21" s="120" t="s">
        <v>98</v>
      </c>
      <c r="C21" s="120" t="s">
        <v>99</v>
      </c>
      <c r="D21" s="120" t="s">
        <v>100</v>
      </c>
      <c r="E21" s="120" t="s">
        <v>101</v>
      </c>
      <c r="F21" s="120" t="s">
        <v>102</v>
      </c>
    </row>
    <row r="22" spans="1:6" ht="12.75">
      <c r="A22" s="111">
        <v>1542</v>
      </c>
      <c r="B22" s="111">
        <v>882</v>
      </c>
      <c r="C22" s="111">
        <v>704</v>
      </c>
      <c r="D22" s="111">
        <v>290</v>
      </c>
      <c r="E22" s="111">
        <v>822</v>
      </c>
      <c r="F22" s="111">
        <v>338</v>
      </c>
    </row>
    <row r="23" spans="1:9" ht="15.75">
      <c r="A23" s="120" t="s">
        <v>104</v>
      </c>
      <c r="B23" s="120" t="s">
        <v>103</v>
      </c>
      <c r="C23" s="120" t="s">
        <v>106</v>
      </c>
      <c r="D23" s="120" t="s">
        <v>107</v>
      </c>
      <c r="E23" s="120" t="s">
        <v>108</v>
      </c>
      <c r="F23" s="120" t="s">
        <v>109</v>
      </c>
      <c r="G23" s="120" t="s">
        <v>110</v>
      </c>
      <c r="H23" s="121" t="s">
        <v>111</v>
      </c>
      <c r="I23" s="121" t="s">
        <v>105</v>
      </c>
    </row>
    <row r="24" spans="1:9" ht="12.75">
      <c r="A24" s="119">
        <v>2.6</v>
      </c>
      <c r="B24" s="119">
        <v>4.8</v>
      </c>
      <c r="C24" s="119">
        <v>-2.6</v>
      </c>
      <c r="D24" s="119">
        <v>2.95</v>
      </c>
      <c r="E24" s="119">
        <v>3.35</v>
      </c>
      <c r="F24" s="119">
        <v>0</v>
      </c>
      <c r="G24" s="119">
        <v>0</v>
      </c>
      <c r="H24" s="119">
        <v>7.8</v>
      </c>
      <c r="I24" s="119">
        <v>0.6</v>
      </c>
    </row>
    <row r="25" spans="1:5" s="130" customFormat="1" ht="15">
      <c r="A25" s="217" t="s">
        <v>25</v>
      </c>
      <c r="B25" s="129">
        <v>110</v>
      </c>
      <c r="C25" s="129" t="s">
        <v>95</v>
      </c>
      <c r="E25" s="131" t="s">
        <v>113</v>
      </c>
    </row>
    <row r="26" spans="1:16" ht="12.75">
      <c r="A26" s="122">
        <v>14</v>
      </c>
      <c r="B26" s="123">
        <v>13</v>
      </c>
      <c r="C26" s="123">
        <v>15</v>
      </c>
      <c r="D26" s="123">
        <v>16</v>
      </c>
      <c r="E26" s="123">
        <v>17</v>
      </c>
      <c r="F26" s="123">
        <v>18</v>
      </c>
      <c r="G26" s="123">
        <v>19</v>
      </c>
      <c r="H26" s="123">
        <v>20</v>
      </c>
      <c r="I26" s="123">
        <v>21</v>
      </c>
      <c r="J26" s="123">
        <v>22</v>
      </c>
      <c r="K26" s="123">
        <v>23</v>
      </c>
      <c r="L26" s="123">
        <v>24</v>
      </c>
      <c r="M26" s="123">
        <v>25</v>
      </c>
      <c r="N26" s="123">
        <v>26</v>
      </c>
      <c r="O26" s="123">
        <v>27</v>
      </c>
      <c r="P26" s="123"/>
    </row>
    <row r="27" spans="1:16" ht="12.75">
      <c r="A27" s="127" t="s">
        <v>115</v>
      </c>
      <c r="B27" s="127" t="s">
        <v>116</v>
      </c>
      <c r="C27" s="127" t="s">
        <v>117</v>
      </c>
      <c r="D27" s="127" t="s">
        <v>118</v>
      </c>
      <c r="E27" s="127" t="s">
        <v>119</v>
      </c>
      <c r="F27" s="127" t="s">
        <v>120</v>
      </c>
      <c r="G27" s="127" t="s">
        <v>121</v>
      </c>
      <c r="H27" s="127" t="s">
        <v>122</v>
      </c>
      <c r="I27" s="127" t="s">
        <v>105</v>
      </c>
      <c r="J27" s="123"/>
      <c r="K27" s="123"/>
      <c r="L27" s="123"/>
      <c r="M27" s="123"/>
      <c r="N27" s="123"/>
      <c r="O27" s="123"/>
      <c r="P27" s="123"/>
    </row>
    <row r="28" spans="1:16" ht="12.75">
      <c r="A28" s="119">
        <v>2.6</v>
      </c>
      <c r="B28" s="119">
        <v>4.5</v>
      </c>
      <c r="C28" s="119">
        <v>-2.7</v>
      </c>
      <c r="D28" s="119">
        <v>2.25</v>
      </c>
      <c r="E28" s="119">
        <v>3.35</v>
      </c>
      <c r="F28" s="119">
        <v>0</v>
      </c>
      <c r="G28" s="119">
        <v>0</v>
      </c>
      <c r="H28" s="119">
        <v>9.05</v>
      </c>
      <c r="I28" s="119">
        <v>0.6</v>
      </c>
      <c r="J28" s="123"/>
      <c r="K28" s="123"/>
      <c r="L28" s="123"/>
      <c r="M28" s="123"/>
      <c r="N28" s="123"/>
      <c r="O28" s="123"/>
      <c r="P28" s="123"/>
    </row>
    <row r="29" spans="1:6" ht="15.75">
      <c r="A29" s="120" t="s">
        <v>97</v>
      </c>
      <c r="B29" s="120" t="s">
        <v>98</v>
      </c>
      <c r="C29" s="120" t="s">
        <v>99</v>
      </c>
      <c r="D29" s="120" t="s">
        <v>100</v>
      </c>
      <c r="E29" s="120" t="s">
        <v>101</v>
      </c>
      <c r="F29" s="120" t="s">
        <v>102</v>
      </c>
    </row>
    <row r="30" spans="1:6" ht="12.75">
      <c r="A30" s="118">
        <v>1710</v>
      </c>
      <c r="B30" s="118">
        <v>1022</v>
      </c>
      <c r="C30" s="118">
        <v>704</v>
      </c>
      <c r="D30" s="118">
        <v>290</v>
      </c>
      <c r="E30" s="118">
        <v>1453</v>
      </c>
      <c r="F30" s="118">
        <v>682</v>
      </c>
    </row>
    <row r="31" spans="1:9" ht="15.75">
      <c r="A31" s="120" t="s">
        <v>104</v>
      </c>
      <c r="B31" s="120" t="s">
        <v>103</v>
      </c>
      <c r="C31" s="120" t="s">
        <v>106</v>
      </c>
      <c r="D31" s="120" t="s">
        <v>107</v>
      </c>
      <c r="E31" s="120" t="s">
        <v>108</v>
      </c>
      <c r="F31" s="120" t="s">
        <v>109</v>
      </c>
      <c r="G31" s="120" t="s">
        <v>110</v>
      </c>
      <c r="H31" s="121" t="s">
        <v>111</v>
      </c>
      <c r="I31" s="121" t="s">
        <v>105</v>
      </c>
    </row>
    <row r="32" spans="1:9" ht="12.75">
      <c r="A32" s="119">
        <v>2.6</v>
      </c>
      <c r="B32" s="119">
        <v>4.5</v>
      </c>
      <c r="C32" s="119">
        <v>-2.7</v>
      </c>
      <c r="D32" s="119">
        <v>2.25</v>
      </c>
      <c r="E32" s="119">
        <v>3.35</v>
      </c>
      <c r="F32" s="119">
        <v>0</v>
      </c>
      <c r="G32" s="119">
        <v>0</v>
      </c>
      <c r="H32" s="119">
        <v>9.05</v>
      </c>
      <c r="I32" s="119">
        <v>0.6</v>
      </c>
    </row>
    <row r="33" spans="1:5" s="130" customFormat="1" ht="15">
      <c r="A33" s="217" t="s">
        <v>96</v>
      </c>
      <c r="B33" s="129">
        <v>110</v>
      </c>
      <c r="C33" s="129" t="s">
        <v>95</v>
      </c>
      <c r="E33" s="131" t="s">
        <v>113</v>
      </c>
    </row>
    <row r="34" spans="1:16" ht="12.75">
      <c r="A34" s="122">
        <v>14</v>
      </c>
      <c r="B34" s="123">
        <v>13</v>
      </c>
      <c r="C34" s="123">
        <v>15</v>
      </c>
      <c r="D34" s="123">
        <v>16</v>
      </c>
      <c r="E34" s="123">
        <v>17</v>
      </c>
      <c r="F34" s="123">
        <v>18</v>
      </c>
      <c r="G34" s="123">
        <v>19</v>
      </c>
      <c r="H34" s="123">
        <v>20</v>
      </c>
      <c r="I34" s="123">
        <v>21</v>
      </c>
      <c r="J34" s="123">
        <v>22</v>
      </c>
      <c r="K34" s="123">
        <v>23</v>
      </c>
      <c r="L34" s="123">
        <v>24</v>
      </c>
      <c r="M34" s="123">
        <v>25</v>
      </c>
      <c r="N34" s="123">
        <v>26</v>
      </c>
      <c r="O34" s="123">
        <v>27</v>
      </c>
      <c r="P34" s="123"/>
    </row>
    <row r="35" spans="1:16" ht="12.75">
      <c r="A35" s="127" t="s">
        <v>115</v>
      </c>
      <c r="B35" s="127" t="s">
        <v>116</v>
      </c>
      <c r="C35" s="127" t="s">
        <v>117</v>
      </c>
      <c r="D35" s="127" t="s">
        <v>118</v>
      </c>
      <c r="E35" s="127" t="s">
        <v>119</v>
      </c>
      <c r="F35" s="127" t="s">
        <v>120</v>
      </c>
      <c r="G35" s="127" t="s">
        <v>121</v>
      </c>
      <c r="H35" s="127" t="s">
        <v>122</v>
      </c>
      <c r="I35" s="127" t="s">
        <v>105</v>
      </c>
      <c r="J35" s="123"/>
      <c r="K35" s="123"/>
      <c r="L35" s="123"/>
      <c r="M35" s="123"/>
      <c r="N35" s="123"/>
      <c r="O35" s="123"/>
      <c r="P35" s="123"/>
    </row>
    <row r="36" spans="1:16" ht="12.75">
      <c r="A36" s="119">
        <v>2.7</v>
      </c>
      <c r="B36" s="119">
        <v>4.5</v>
      </c>
      <c r="C36" s="119">
        <v>-2.7</v>
      </c>
      <c r="D36" s="119">
        <v>2.25</v>
      </c>
      <c r="E36" s="119">
        <v>3.65</v>
      </c>
      <c r="F36" s="119">
        <v>0</v>
      </c>
      <c r="G36" s="119">
        <v>0</v>
      </c>
      <c r="H36" s="119">
        <v>9.2</v>
      </c>
      <c r="I36" s="119">
        <v>0.6</v>
      </c>
      <c r="J36" s="123"/>
      <c r="K36" s="123"/>
      <c r="L36" s="123"/>
      <c r="M36" s="123"/>
      <c r="N36" s="123"/>
      <c r="O36" s="123"/>
      <c r="P36" s="123"/>
    </row>
    <row r="37" spans="1:6" ht="14.25">
      <c r="A37" s="120" t="s">
        <v>97</v>
      </c>
      <c r="B37" s="120" t="s">
        <v>98</v>
      </c>
      <c r="C37" s="120" t="s">
        <v>99</v>
      </c>
      <c r="D37" s="120" t="s">
        <v>100</v>
      </c>
      <c r="E37" s="120" t="s">
        <v>101</v>
      </c>
      <c r="F37" s="120" t="s">
        <v>102</v>
      </c>
    </row>
    <row r="38" spans="1:6" ht="12.75">
      <c r="A38" s="118">
        <v>1710</v>
      </c>
      <c r="B38" s="118">
        <v>1022</v>
      </c>
      <c r="C38" s="118">
        <v>704</v>
      </c>
      <c r="D38" s="118">
        <v>290</v>
      </c>
      <c r="E38" s="118">
        <v>2271</v>
      </c>
      <c r="F38" s="118">
        <v>1095</v>
      </c>
    </row>
    <row r="39" spans="1:9" ht="14.25">
      <c r="A39" s="120" t="s">
        <v>104</v>
      </c>
      <c r="B39" s="120" t="s">
        <v>103</v>
      </c>
      <c r="C39" s="120" t="s">
        <v>106</v>
      </c>
      <c r="D39" s="120" t="s">
        <v>107</v>
      </c>
      <c r="E39" s="120" t="s">
        <v>108</v>
      </c>
      <c r="F39" s="120" t="s">
        <v>109</v>
      </c>
      <c r="G39" s="120" t="s">
        <v>110</v>
      </c>
      <c r="H39" s="121" t="s">
        <v>111</v>
      </c>
      <c r="I39" s="121" t="s">
        <v>105</v>
      </c>
    </row>
    <row r="40" spans="1:9" ht="12.75">
      <c r="A40" s="119">
        <v>2.6</v>
      </c>
      <c r="B40" s="119">
        <v>4.5</v>
      </c>
      <c r="C40" s="119">
        <v>-2.7</v>
      </c>
      <c r="D40" s="119">
        <v>2.25</v>
      </c>
      <c r="E40" s="119">
        <v>3.35</v>
      </c>
      <c r="F40" s="119">
        <v>0</v>
      </c>
      <c r="G40" s="119">
        <v>0</v>
      </c>
      <c r="H40" s="119">
        <v>9.05</v>
      </c>
      <c r="I40" s="119">
        <v>0.6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Q26"/>
  <sheetViews>
    <sheetView zoomScale="115" zoomScaleNormal="115" workbookViewId="0" topLeftCell="A1">
      <selection activeCell="C2" sqref="C2:Q4"/>
    </sheetView>
  </sheetViews>
  <sheetFormatPr defaultColWidth="9.140625" defaultRowHeight="12.75"/>
  <cols>
    <col min="1" max="1" width="7.8515625" style="4" customWidth="1"/>
    <col min="2" max="6" width="9.28125" style="4" bestFit="1" customWidth="1"/>
    <col min="7" max="16384" width="9.140625" style="4" customWidth="1"/>
  </cols>
  <sheetData>
    <row r="1" spans="1:17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39">
        <v>1</v>
      </c>
      <c r="B2" s="238" t="s">
        <v>138</v>
      </c>
      <c r="C2" s="232">
        <v>2.6</v>
      </c>
      <c r="D2" s="232">
        <v>4.5</v>
      </c>
      <c r="E2" s="232">
        <v>-2.6</v>
      </c>
      <c r="F2" s="232">
        <v>1.5</v>
      </c>
      <c r="G2" s="232">
        <v>3.55</v>
      </c>
      <c r="H2" s="232">
        <v>0</v>
      </c>
      <c r="I2" s="232">
        <v>0</v>
      </c>
      <c r="J2" s="232">
        <v>7.5</v>
      </c>
      <c r="K2" s="232">
        <v>0.6</v>
      </c>
      <c r="L2" s="233">
        <v>1157</v>
      </c>
      <c r="M2" s="233">
        <v>669</v>
      </c>
      <c r="N2" s="233">
        <v>867</v>
      </c>
      <c r="O2" s="233">
        <v>455</v>
      </c>
      <c r="P2" s="233">
        <v>486</v>
      </c>
      <c r="Q2" s="233">
        <v>384</v>
      </c>
    </row>
    <row r="3" spans="1:17" ht="15">
      <c r="A3" s="239">
        <v>2</v>
      </c>
      <c r="B3" s="238" t="s">
        <v>219</v>
      </c>
      <c r="C3" s="234">
        <v>2.8</v>
      </c>
      <c r="D3" s="234">
        <v>4.8</v>
      </c>
      <c r="E3" s="234">
        <v>-2.8</v>
      </c>
      <c r="F3" s="234">
        <v>1.6</v>
      </c>
      <c r="G3" s="234">
        <v>3.75</v>
      </c>
      <c r="H3" s="234">
        <v>0</v>
      </c>
      <c r="I3" s="234">
        <v>0</v>
      </c>
      <c r="J3" s="234">
        <v>9.7</v>
      </c>
      <c r="K3" s="235">
        <v>0.7</v>
      </c>
      <c r="L3" s="253">
        <v>1977</v>
      </c>
      <c r="M3" s="253">
        <v>976</v>
      </c>
      <c r="N3" s="253">
        <v>1418</v>
      </c>
      <c r="O3" s="253">
        <v>580</v>
      </c>
      <c r="P3" s="253">
        <v>1501</v>
      </c>
      <c r="Q3" s="253">
        <v>1374</v>
      </c>
    </row>
    <row r="4" spans="1:17" ht="15">
      <c r="A4" s="239">
        <v>3</v>
      </c>
      <c r="B4" s="238" t="s">
        <v>220</v>
      </c>
      <c r="C4" s="236">
        <v>3.5</v>
      </c>
      <c r="D4" s="236">
        <v>4.8</v>
      </c>
      <c r="E4" s="236">
        <v>-3.5</v>
      </c>
      <c r="F4" s="236">
        <v>1.6</v>
      </c>
      <c r="G4" s="236">
        <v>4.45</v>
      </c>
      <c r="H4" s="236">
        <v>0</v>
      </c>
      <c r="I4" s="236">
        <v>0</v>
      </c>
      <c r="J4" s="236">
        <v>10.9</v>
      </c>
      <c r="K4" s="237">
        <v>0.8</v>
      </c>
      <c r="L4" s="254">
        <v>1977</v>
      </c>
      <c r="M4" s="254">
        <v>976</v>
      </c>
      <c r="N4" s="254">
        <v>1418</v>
      </c>
      <c r="O4" s="254">
        <v>580</v>
      </c>
      <c r="P4" s="254">
        <v>2363</v>
      </c>
      <c r="Q4" s="254">
        <v>2230</v>
      </c>
    </row>
    <row r="5" spans="2:17" ht="15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219"/>
      <c r="M5" s="219"/>
      <c r="N5" s="219"/>
      <c r="O5" s="219"/>
      <c r="P5" s="219"/>
      <c r="Q5" s="219"/>
    </row>
    <row r="6" spans="2:11" ht="12.75">
      <c r="B6" s="172"/>
      <c r="C6" s="173"/>
      <c r="D6" s="173"/>
      <c r="E6" s="173"/>
      <c r="F6" s="173"/>
      <c r="G6" s="173"/>
      <c r="H6" s="173"/>
      <c r="I6" s="173"/>
      <c r="J6" s="173"/>
      <c r="K6" s="173"/>
    </row>
    <row r="7" spans="1:9" s="177" customFormat="1" ht="15">
      <c r="A7" s="218" t="s">
        <v>138</v>
      </c>
      <c r="B7" s="174">
        <v>110</v>
      </c>
      <c r="C7" s="174" t="s">
        <v>93</v>
      </c>
      <c r="D7" s="174" t="s">
        <v>142</v>
      </c>
      <c r="E7" s="175" t="s">
        <v>141</v>
      </c>
      <c r="F7" s="176"/>
      <c r="G7" s="176"/>
      <c r="H7" s="176"/>
      <c r="I7" s="176"/>
    </row>
    <row r="8" spans="1:15" s="180" customFormat="1" ht="12.75">
      <c r="A8" s="178">
        <v>22</v>
      </c>
      <c r="B8" s="179">
        <v>9</v>
      </c>
      <c r="C8" s="179">
        <v>10</v>
      </c>
      <c r="D8" s="179">
        <v>11</v>
      </c>
      <c r="E8" s="179">
        <v>12</v>
      </c>
      <c r="F8" s="179">
        <v>13</v>
      </c>
      <c r="G8" s="179">
        <v>14</v>
      </c>
      <c r="H8" s="179">
        <v>15</v>
      </c>
      <c r="I8" s="179">
        <v>16</v>
      </c>
      <c r="J8" s="179">
        <v>17</v>
      </c>
      <c r="K8" s="179">
        <v>18</v>
      </c>
      <c r="L8" s="179">
        <v>19</v>
      </c>
      <c r="M8" s="179">
        <v>20</v>
      </c>
      <c r="N8" s="179">
        <v>21</v>
      </c>
      <c r="O8" s="179">
        <v>22</v>
      </c>
    </row>
    <row r="9" spans="1:16" ht="12.75">
      <c r="A9" s="181" t="s">
        <v>115</v>
      </c>
      <c r="B9" s="181" t="s">
        <v>116</v>
      </c>
      <c r="C9" s="181" t="s">
        <v>117</v>
      </c>
      <c r="D9" s="181" t="s">
        <v>118</v>
      </c>
      <c r="E9" s="181" t="s">
        <v>119</v>
      </c>
      <c r="F9" s="181" t="s">
        <v>120</v>
      </c>
      <c r="G9" s="181" t="s">
        <v>121</v>
      </c>
      <c r="H9" s="181" t="s">
        <v>122</v>
      </c>
      <c r="I9" s="181" t="s">
        <v>105</v>
      </c>
      <c r="J9" s="5"/>
      <c r="K9" s="5"/>
      <c r="L9" s="5"/>
      <c r="M9" s="5"/>
      <c r="N9" s="5"/>
      <c r="O9" s="5"/>
      <c r="P9" s="5"/>
    </row>
    <row r="10" spans="1:16" ht="12.75">
      <c r="A10" s="185">
        <v>2.6</v>
      </c>
      <c r="B10" s="185">
        <v>4.5</v>
      </c>
      <c r="C10" s="185">
        <v>-2.6</v>
      </c>
      <c r="D10" s="185">
        <v>1.5</v>
      </c>
      <c r="E10" s="185">
        <v>3.55</v>
      </c>
      <c r="F10" s="185">
        <v>0</v>
      </c>
      <c r="G10" s="185">
        <v>0</v>
      </c>
      <c r="H10" s="185">
        <v>7.5</v>
      </c>
      <c r="I10" s="173">
        <v>0.6</v>
      </c>
      <c r="J10" s="5"/>
      <c r="K10" s="5"/>
      <c r="L10" s="5"/>
      <c r="M10" s="5"/>
      <c r="N10" s="5"/>
      <c r="O10" s="5"/>
      <c r="P10" s="5"/>
    </row>
    <row r="11" spans="1:6" ht="15.75">
      <c r="A11" s="183" t="s">
        <v>97</v>
      </c>
      <c r="B11" s="183" t="s">
        <v>98</v>
      </c>
      <c r="C11" s="183" t="s">
        <v>99</v>
      </c>
      <c r="D11" s="183" t="s">
        <v>100</v>
      </c>
      <c r="E11" s="183" t="s">
        <v>101</v>
      </c>
      <c r="F11" s="183" t="s">
        <v>102</v>
      </c>
    </row>
    <row r="12" spans="1:6" ht="12.75">
      <c r="A12" s="182">
        <v>1157</v>
      </c>
      <c r="B12" s="182">
        <v>669</v>
      </c>
      <c r="C12" s="182">
        <v>867</v>
      </c>
      <c r="D12" s="182">
        <v>455</v>
      </c>
      <c r="E12" s="182">
        <v>486</v>
      </c>
      <c r="F12" s="182">
        <v>384</v>
      </c>
    </row>
    <row r="13" spans="1:9" ht="12.75">
      <c r="A13" s="173"/>
      <c r="B13" s="173"/>
      <c r="C13" s="173"/>
      <c r="D13" s="184"/>
      <c r="E13" s="173"/>
      <c r="F13" s="173"/>
      <c r="G13" s="173"/>
      <c r="H13" s="173"/>
      <c r="I13" s="173"/>
    </row>
    <row r="14" spans="1:5" s="177" customFormat="1" ht="15">
      <c r="A14" s="218" t="s">
        <v>139</v>
      </c>
      <c r="B14" s="174">
        <v>110</v>
      </c>
      <c r="C14" s="174" t="s">
        <v>95</v>
      </c>
      <c r="E14" s="176" t="s">
        <v>146</v>
      </c>
    </row>
    <row r="15" spans="1:16" ht="12.75">
      <c r="A15" s="115">
        <v>14</v>
      </c>
      <c r="B15" s="184">
        <v>13</v>
      </c>
      <c r="C15" s="184">
        <v>15</v>
      </c>
      <c r="D15" s="184">
        <v>16</v>
      </c>
      <c r="E15" s="184">
        <v>17</v>
      </c>
      <c r="F15" s="184">
        <v>18</v>
      </c>
      <c r="G15" s="184">
        <v>19</v>
      </c>
      <c r="H15" s="184">
        <v>20</v>
      </c>
      <c r="I15" s="184">
        <v>21</v>
      </c>
      <c r="J15" s="184">
        <v>22</v>
      </c>
      <c r="K15" s="184">
        <v>23</v>
      </c>
      <c r="L15" s="184">
        <v>24</v>
      </c>
      <c r="M15" s="184">
        <v>25</v>
      </c>
      <c r="N15" s="184">
        <v>26</v>
      </c>
      <c r="O15" s="184">
        <v>27</v>
      </c>
      <c r="P15" s="184"/>
    </row>
    <row r="16" spans="1:16" ht="12.75">
      <c r="A16" s="181" t="s">
        <v>115</v>
      </c>
      <c r="B16" s="181" t="s">
        <v>116</v>
      </c>
      <c r="C16" s="181" t="s">
        <v>117</v>
      </c>
      <c r="D16" s="181" t="s">
        <v>118</v>
      </c>
      <c r="E16" s="181" t="s">
        <v>119</v>
      </c>
      <c r="F16" s="181" t="s">
        <v>120</v>
      </c>
      <c r="G16" s="181" t="s">
        <v>121</v>
      </c>
      <c r="H16" s="181" t="s">
        <v>122</v>
      </c>
      <c r="I16" s="181" t="s">
        <v>105</v>
      </c>
      <c r="J16" s="184"/>
      <c r="K16" s="184"/>
      <c r="L16" s="184"/>
      <c r="M16" s="184"/>
      <c r="N16" s="184"/>
      <c r="O16" s="184"/>
      <c r="P16" s="184"/>
    </row>
    <row r="17" spans="1:16" ht="12.75">
      <c r="A17" s="185">
        <v>2.8</v>
      </c>
      <c r="B17" s="185">
        <v>4.8</v>
      </c>
      <c r="C17" s="186">
        <v>-2.8</v>
      </c>
      <c r="D17" s="185">
        <v>1.6</v>
      </c>
      <c r="E17" s="185">
        <v>3.75</v>
      </c>
      <c r="F17" s="185">
        <v>0</v>
      </c>
      <c r="G17" s="185">
        <v>0</v>
      </c>
      <c r="H17" s="185">
        <v>9.7</v>
      </c>
      <c r="I17" s="173">
        <v>0.7</v>
      </c>
      <c r="J17" s="184"/>
      <c r="K17" s="184"/>
      <c r="L17" s="184"/>
      <c r="M17" s="184"/>
      <c r="N17" s="184"/>
      <c r="O17" s="184"/>
      <c r="P17" s="184"/>
    </row>
    <row r="18" spans="1:6" ht="15.75">
      <c r="A18" s="183" t="s">
        <v>97</v>
      </c>
      <c r="B18" s="183" t="s">
        <v>98</v>
      </c>
      <c r="C18" s="183" t="s">
        <v>99</v>
      </c>
      <c r="D18" s="183" t="s">
        <v>100</v>
      </c>
      <c r="E18" s="183" t="s">
        <v>101</v>
      </c>
      <c r="F18" s="183" t="s">
        <v>102</v>
      </c>
    </row>
    <row r="19" spans="1:6" ht="12.75">
      <c r="A19" s="187">
        <v>1977</v>
      </c>
      <c r="B19" s="187">
        <v>976</v>
      </c>
      <c r="C19" s="187">
        <v>1418</v>
      </c>
      <c r="D19" s="187">
        <v>580</v>
      </c>
      <c r="E19" s="187">
        <v>1501</v>
      </c>
      <c r="F19" s="187">
        <v>1374</v>
      </c>
    </row>
    <row r="20" ht="12.75"/>
    <row r="21" spans="1:9" ht="15">
      <c r="A21" s="218" t="s">
        <v>140</v>
      </c>
      <c r="B21" s="174">
        <v>110</v>
      </c>
      <c r="C21" s="174" t="s">
        <v>95</v>
      </c>
      <c r="D21" s="177"/>
      <c r="E21" s="176" t="s">
        <v>146</v>
      </c>
      <c r="F21" s="177"/>
      <c r="G21" s="177"/>
      <c r="H21" s="177"/>
      <c r="I21" s="177"/>
    </row>
    <row r="22" spans="1:9" ht="12.75">
      <c r="A22" s="115">
        <v>14</v>
      </c>
      <c r="B22" s="184">
        <v>13</v>
      </c>
      <c r="C22" s="184">
        <v>15</v>
      </c>
      <c r="D22" s="184">
        <v>16</v>
      </c>
      <c r="E22" s="184">
        <v>17</v>
      </c>
      <c r="F22" s="184">
        <v>18</v>
      </c>
      <c r="G22" s="184">
        <v>19</v>
      </c>
      <c r="H22" s="184">
        <v>20</v>
      </c>
      <c r="I22" s="184">
        <v>21</v>
      </c>
    </row>
    <row r="23" spans="1:9" ht="12.75">
      <c r="A23" s="181" t="s">
        <v>115</v>
      </c>
      <c r="B23" s="181" t="s">
        <v>116</v>
      </c>
      <c r="C23" s="181" t="s">
        <v>117</v>
      </c>
      <c r="D23" s="181" t="s">
        <v>118</v>
      </c>
      <c r="E23" s="181" t="s">
        <v>119</v>
      </c>
      <c r="F23" s="181" t="s">
        <v>120</v>
      </c>
      <c r="G23" s="181" t="s">
        <v>121</v>
      </c>
      <c r="H23" s="181" t="s">
        <v>122</v>
      </c>
      <c r="I23" s="181" t="s">
        <v>105</v>
      </c>
    </row>
    <row r="24" spans="1:9" s="188" customFormat="1" ht="12.75">
      <c r="A24" s="190">
        <v>3.5</v>
      </c>
      <c r="B24" s="190">
        <v>4.8</v>
      </c>
      <c r="C24" s="191">
        <v>-3.5</v>
      </c>
      <c r="D24" s="190">
        <v>1.6</v>
      </c>
      <c r="E24" s="190">
        <v>4.45</v>
      </c>
      <c r="F24" s="190">
        <v>0</v>
      </c>
      <c r="G24" s="190">
        <v>0</v>
      </c>
      <c r="H24" s="190">
        <v>10.9</v>
      </c>
      <c r="I24" s="188">
        <v>0.8</v>
      </c>
    </row>
    <row r="25" spans="1:6" ht="14.25">
      <c r="A25" s="183" t="s">
        <v>97</v>
      </c>
      <c r="B25" s="183" t="s">
        <v>98</v>
      </c>
      <c r="C25" s="183" t="s">
        <v>99</v>
      </c>
      <c r="D25" s="183" t="s">
        <v>100</v>
      </c>
      <c r="E25" s="183" t="s">
        <v>101</v>
      </c>
      <c r="F25" s="183" t="s">
        <v>102</v>
      </c>
    </row>
    <row r="26" spans="1:6" s="189" customFormat="1" ht="12.75">
      <c r="A26" s="192">
        <v>1977</v>
      </c>
      <c r="B26" s="192">
        <v>976</v>
      </c>
      <c r="C26" s="192">
        <v>1418</v>
      </c>
      <c r="D26" s="192">
        <v>580</v>
      </c>
      <c r="E26" s="192">
        <v>2363</v>
      </c>
      <c r="F26" s="19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Q27"/>
  <sheetViews>
    <sheetView workbookViewId="0" topLeftCell="A1">
      <selection activeCell="C30" sqref="C30"/>
    </sheetView>
  </sheetViews>
  <sheetFormatPr defaultColWidth="9.140625" defaultRowHeight="12.75"/>
  <cols>
    <col min="1" max="1" width="7.421875" style="4" customWidth="1"/>
    <col min="2" max="6" width="9.28125" style="4" bestFit="1" customWidth="1"/>
    <col min="7" max="16384" width="9.140625" style="4" customWidth="1"/>
  </cols>
  <sheetData>
    <row r="1" spans="1:17" ht="15">
      <c r="A1" s="240" t="s">
        <v>0</v>
      </c>
      <c r="B1" s="240" t="s">
        <v>114</v>
      </c>
      <c r="C1" s="240" t="s">
        <v>115</v>
      </c>
      <c r="D1" s="240" t="s">
        <v>116</v>
      </c>
      <c r="E1" s="240" t="s">
        <v>117</v>
      </c>
      <c r="F1" s="240" t="s">
        <v>118</v>
      </c>
      <c r="G1" s="240" t="s">
        <v>119</v>
      </c>
      <c r="H1" s="240" t="s">
        <v>120</v>
      </c>
      <c r="I1" s="240" t="s">
        <v>121</v>
      </c>
      <c r="J1" s="240" t="s">
        <v>122</v>
      </c>
      <c r="K1" s="240" t="s">
        <v>105</v>
      </c>
      <c r="L1" s="241" t="s">
        <v>195</v>
      </c>
      <c r="M1" s="241" t="s">
        <v>196</v>
      </c>
      <c r="N1" s="241" t="s">
        <v>197</v>
      </c>
      <c r="O1" s="241" t="s">
        <v>198</v>
      </c>
      <c r="P1" s="241" t="s">
        <v>199</v>
      </c>
      <c r="Q1" s="241" t="s">
        <v>200</v>
      </c>
    </row>
    <row r="2" spans="1:17" ht="15">
      <c r="A2" s="242">
        <v>1</v>
      </c>
      <c r="B2" s="243" t="s">
        <v>143</v>
      </c>
      <c r="C2" s="244">
        <v>2.7</v>
      </c>
      <c r="D2" s="244">
        <v>4.8</v>
      </c>
      <c r="E2" s="244">
        <v>-2.7</v>
      </c>
      <c r="F2" s="244">
        <v>1.6</v>
      </c>
      <c r="G2" s="244">
        <v>3.65</v>
      </c>
      <c r="H2" s="244">
        <v>0</v>
      </c>
      <c r="I2" s="244">
        <v>0</v>
      </c>
      <c r="J2" s="244">
        <v>8</v>
      </c>
      <c r="K2" s="245">
        <v>0.6</v>
      </c>
      <c r="L2" s="246">
        <v>1319</v>
      </c>
      <c r="M2" s="246">
        <v>620</v>
      </c>
      <c r="N2" s="246">
        <v>1013</v>
      </c>
      <c r="O2" s="246">
        <v>414</v>
      </c>
      <c r="P2" s="246">
        <v>542</v>
      </c>
      <c r="Q2" s="246">
        <v>428</v>
      </c>
    </row>
    <row r="3" spans="1:17" ht="15">
      <c r="A3" s="242">
        <v>2</v>
      </c>
      <c r="B3" s="243" t="s">
        <v>221</v>
      </c>
      <c r="C3" s="244">
        <v>2.8</v>
      </c>
      <c r="D3" s="244">
        <v>4.8</v>
      </c>
      <c r="E3" s="244">
        <v>-2.8</v>
      </c>
      <c r="F3" s="244">
        <v>1.6</v>
      </c>
      <c r="G3" s="244">
        <v>3.75</v>
      </c>
      <c r="H3" s="244">
        <v>0</v>
      </c>
      <c r="I3" s="244">
        <v>0</v>
      </c>
      <c r="J3" s="244">
        <v>9.7</v>
      </c>
      <c r="K3" s="245">
        <v>0.7</v>
      </c>
      <c r="L3" s="249">
        <v>1977</v>
      </c>
      <c r="M3" s="249">
        <v>976</v>
      </c>
      <c r="N3" s="249">
        <v>1418</v>
      </c>
      <c r="O3" s="249">
        <v>580</v>
      </c>
      <c r="P3" s="249">
        <v>1501</v>
      </c>
      <c r="Q3" s="249">
        <v>1374</v>
      </c>
    </row>
    <row r="4" spans="1:17" ht="15">
      <c r="A4" s="242">
        <v>3</v>
      </c>
      <c r="B4" s="243" t="s">
        <v>222</v>
      </c>
      <c r="C4" s="247">
        <v>3.5</v>
      </c>
      <c r="D4" s="247">
        <v>4.8</v>
      </c>
      <c r="E4" s="247">
        <v>-3.5</v>
      </c>
      <c r="F4" s="247">
        <v>1.6</v>
      </c>
      <c r="G4" s="247">
        <v>4.45</v>
      </c>
      <c r="H4" s="247">
        <v>0</v>
      </c>
      <c r="I4" s="247">
        <v>0</v>
      </c>
      <c r="J4" s="247">
        <v>10.9</v>
      </c>
      <c r="K4" s="248">
        <v>0.8</v>
      </c>
      <c r="L4" s="246">
        <v>1977</v>
      </c>
      <c r="M4" s="246">
        <v>976</v>
      </c>
      <c r="N4" s="246">
        <v>1418</v>
      </c>
      <c r="O4" s="246">
        <v>580</v>
      </c>
      <c r="P4" s="246">
        <v>2363</v>
      </c>
      <c r="Q4" s="246">
        <v>2230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18" t="s">
        <v>143</v>
      </c>
      <c r="B8" s="174">
        <v>110</v>
      </c>
      <c r="C8" s="174" t="s">
        <v>93</v>
      </c>
      <c r="D8" s="174" t="s">
        <v>142</v>
      </c>
      <c r="E8" s="175" t="s">
        <v>147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16" ht="12.75">
      <c r="A11" s="185">
        <v>2.7</v>
      </c>
      <c r="B11" s="185">
        <v>4.8</v>
      </c>
      <c r="C11" s="186">
        <v>-2.7</v>
      </c>
      <c r="D11" s="185">
        <v>1.6</v>
      </c>
      <c r="E11" s="185">
        <v>3.65</v>
      </c>
      <c r="F11" s="185">
        <v>0</v>
      </c>
      <c r="G11" s="185">
        <v>0</v>
      </c>
      <c r="H11" s="185">
        <v>8</v>
      </c>
      <c r="I11" s="173">
        <v>0.6</v>
      </c>
      <c r="J11" s="5"/>
      <c r="K11" s="5"/>
      <c r="L11" s="5"/>
      <c r="M11" s="5"/>
      <c r="N11" s="5"/>
      <c r="O11" s="5"/>
      <c r="P11" s="5"/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3" customFormat="1" ht="12.75">
      <c r="A13" s="182">
        <v>1319</v>
      </c>
      <c r="B13" s="182">
        <v>620</v>
      </c>
      <c r="C13" s="182">
        <v>1013</v>
      </c>
      <c r="D13" s="182">
        <v>414</v>
      </c>
      <c r="E13" s="182">
        <v>542</v>
      </c>
      <c r="F13" s="182">
        <v>428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18" t="s">
        <v>139</v>
      </c>
      <c r="B15" s="174">
        <v>110</v>
      </c>
      <c r="C15" s="174" t="s">
        <v>95</v>
      </c>
      <c r="E15" s="176" t="s">
        <v>113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18" t="s">
        <v>140</v>
      </c>
      <c r="B22" s="174">
        <v>110</v>
      </c>
      <c r="C22" s="174" t="s">
        <v>95</v>
      </c>
      <c r="D22" s="177"/>
      <c r="E22" s="176" t="s">
        <v>113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27"/>
  <sheetViews>
    <sheetView workbookViewId="0" topLeftCell="A1">
      <selection activeCell="B2" sqref="B2:Q4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7" ht="15">
      <c r="A1" s="240" t="s">
        <v>0</v>
      </c>
      <c r="B1" s="240" t="s">
        <v>114</v>
      </c>
      <c r="C1" s="240" t="s">
        <v>115</v>
      </c>
      <c r="D1" s="240" t="s">
        <v>116</v>
      </c>
      <c r="E1" s="240" t="s">
        <v>117</v>
      </c>
      <c r="F1" s="240" t="s">
        <v>118</v>
      </c>
      <c r="G1" s="240" t="s">
        <v>119</v>
      </c>
      <c r="H1" s="240" t="s">
        <v>120</v>
      </c>
      <c r="I1" s="240" t="s">
        <v>121</v>
      </c>
      <c r="J1" s="240" t="s">
        <v>122</v>
      </c>
      <c r="K1" s="240" t="s">
        <v>105</v>
      </c>
      <c r="L1" s="241" t="s">
        <v>195</v>
      </c>
      <c r="M1" s="241" t="s">
        <v>196</v>
      </c>
      <c r="N1" s="241" t="s">
        <v>197</v>
      </c>
      <c r="O1" s="241" t="s">
        <v>198</v>
      </c>
      <c r="P1" s="241" t="s">
        <v>199</v>
      </c>
      <c r="Q1" s="241" t="s">
        <v>200</v>
      </c>
    </row>
    <row r="2" spans="1:17" ht="15">
      <c r="A2" s="242">
        <v>1</v>
      </c>
      <c r="B2" s="243" t="s">
        <v>144</v>
      </c>
      <c r="C2" s="244">
        <v>2.8</v>
      </c>
      <c r="D2" s="244">
        <v>5.1</v>
      </c>
      <c r="E2" s="244">
        <v>-2.8</v>
      </c>
      <c r="F2" s="244">
        <v>1.7</v>
      </c>
      <c r="G2" s="244">
        <v>3.75</v>
      </c>
      <c r="H2" s="244">
        <v>0</v>
      </c>
      <c r="I2" s="244">
        <v>0</v>
      </c>
      <c r="J2" s="244">
        <v>8.5</v>
      </c>
      <c r="K2" s="248">
        <v>0.6</v>
      </c>
      <c r="L2" s="246">
        <v>1543</v>
      </c>
      <c r="M2" s="246">
        <v>570</v>
      </c>
      <c r="N2" s="246">
        <v>1215</v>
      </c>
      <c r="O2" s="246">
        <v>373</v>
      </c>
      <c r="P2" s="246">
        <v>591</v>
      </c>
      <c r="Q2" s="246">
        <v>467</v>
      </c>
    </row>
    <row r="3" spans="1:17" ht="15">
      <c r="A3" s="242">
        <v>2</v>
      </c>
      <c r="B3" s="243" t="s">
        <v>223</v>
      </c>
      <c r="C3" s="247">
        <v>2.8</v>
      </c>
      <c r="D3" s="247">
        <v>4.8</v>
      </c>
      <c r="E3" s="247">
        <v>-2.8</v>
      </c>
      <c r="F3" s="247">
        <v>1.6</v>
      </c>
      <c r="G3" s="247">
        <v>3.75</v>
      </c>
      <c r="H3" s="247">
        <v>0</v>
      </c>
      <c r="I3" s="247">
        <v>0</v>
      </c>
      <c r="J3" s="247">
        <v>9.7</v>
      </c>
      <c r="K3" s="248">
        <v>0.7</v>
      </c>
      <c r="L3" s="249">
        <v>1977</v>
      </c>
      <c r="M3" s="249">
        <v>976</v>
      </c>
      <c r="N3" s="249">
        <v>1418</v>
      </c>
      <c r="O3" s="249">
        <v>580</v>
      </c>
      <c r="P3" s="249">
        <v>1501</v>
      </c>
      <c r="Q3" s="249">
        <v>1374</v>
      </c>
    </row>
    <row r="4" spans="1:17" ht="15">
      <c r="A4" s="242">
        <v>3</v>
      </c>
      <c r="B4" s="243" t="s">
        <v>224</v>
      </c>
      <c r="C4" s="247">
        <v>3.5</v>
      </c>
      <c r="D4" s="247">
        <v>4.8</v>
      </c>
      <c r="E4" s="247">
        <v>-3.5</v>
      </c>
      <c r="F4" s="247">
        <v>1.6</v>
      </c>
      <c r="G4" s="247">
        <v>4.45</v>
      </c>
      <c r="H4" s="247">
        <v>0</v>
      </c>
      <c r="I4" s="247">
        <v>0</v>
      </c>
      <c r="J4" s="247">
        <v>10.9</v>
      </c>
      <c r="K4" s="248">
        <v>0.8</v>
      </c>
      <c r="L4" s="246">
        <v>1977</v>
      </c>
      <c r="M4" s="246">
        <v>976</v>
      </c>
      <c r="N4" s="246">
        <v>1418</v>
      </c>
      <c r="O4" s="246">
        <v>580</v>
      </c>
      <c r="P4" s="246">
        <v>2363</v>
      </c>
      <c r="Q4" s="246">
        <v>2230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18" t="s">
        <v>144</v>
      </c>
      <c r="B8" s="174">
        <v>110</v>
      </c>
      <c r="C8" s="174" t="s">
        <v>93</v>
      </c>
      <c r="D8" s="174" t="s">
        <v>142</v>
      </c>
      <c r="E8" s="175" t="s">
        <v>145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9" s="193" customFormat="1" ht="12.75">
      <c r="A11" s="185">
        <v>2.8</v>
      </c>
      <c r="B11" s="185">
        <v>5.1</v>
      </c>
      <c r="C11" s="186">
        <v>-2.8</v>
      </c>
      <c r="D11" s="185">
        <v>1.7</v>
      </c>
      <c r="E11" s="185">
        <v>3.75</v>
      </c>
      <c r="F11" s="185">
        <v>0</v>
      </c>
      <c r="G11" s="185">
        <v>0</v>
      </c>
      <c r="H11" s="185">
        <v>8.5</v>
      </c>
      <c r="I11" s="188">
        <v>0.6</v>
      </c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3" customFormat="1" ht="12.75">
      <c r="A13" s="182">
        <v>1543</v>
      </c>
      <c r="B13" s="182">
        <v>570</v>
      </c>
      <c r="C13" s="182">
        <v>1215</v>
      </c>
      <c r="D13" s="182">
        <v>373</v>
      </c>
      <c r="E13" s="182">
        <v>591</v>
      </c>
      <c r="F13" s="182">
        <v>467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18" t="s">
        <v>139</v>
      </c>
      <c r="B15" s="174">
        <v>110</v>
      </c>
      <c r="C15" s="174" t="s">
        <v>95</v>
      </c>
      <c r="E15" s="194" t="s">
        <v>146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18" t="s">
        <v>140</v>
      </c>
      <c r="B22" s="174">
        <v>110</v>
      </c>
      <c r="C22" s="174" t="s">
        <v>95</v>
      </c>
      <c r="D22" s="177"/>
      <c r="E22" s="194" t="s">
        <v>146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PRESMETKA NA RASPONITE Ael Agr Akr</dc:title>
  <dc:subject>Program za presmetka na Ael Agr i Akr</dc:subject>
  <dc:creator>Risto Ackovski</dc:creator>
  <cp:keywords/>
  <dc:description/>
  <cp:lastModifiedBy>Risto Ackovski</cp:lastModifiedBy>
  <dcterms:created xsi:type="dcterms:W3CDTF">2005-10-09T10:00:01Z</dcterms:created>
  <dcterms:modified xsi:type="dcterms:W3CDTF">2012-07-28T12:56:36Z</dcterms:modified>
  <cp:category/>
  <cp:version/>
  <cp:contentType/>
  <cp:contentStatus/>
</cp:coreProperties>
</file>